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635" windowWidth="19230" windowHeight="2325"/>
  </bookViews>
  <sheets>
    <sheet name="Chart Of Accounts" sheetId="15" r:id="rId1"/>
    <sheet name="Budget" sheetId="16" r:id="rId2"/>
    <sheet name="Proposal" sheetId="14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1" hidden="1">Budget!$A$1:$AE$601</definedName>
    <definedName name="_xlnm._FilterDatabase" localSheetId="2" hidden="1">Proposal!$A$1:$T$124</definedName>
    <definedName name="Balcode" localSheetId="2">'[1]Budget Input Template'!$K$3</definedName>
    <definedName name="Balcode">'[2]Budget Input Template'!$K$3</definedName>
    <definedName name="BudgetEndDate" localSheetId="2">'[1]Budget Input Template'!$K$6</definedName>
    <definedName name="BudgetEndDate">'[2]Budget Input Template'!$K$6</definedName>
    <definedName name="BudgetStartDate" localSheetId="2">'[1]Budget Input Template'!$K$5</definedName>
    <definedName name="BudgetStartDate">'[2]Budget Input Template'!$K$5</definedName>
    <definedName name="ChartOfAccounts" localSheetId="1">#REF!</definedName>
    <definedName name="ChartOfAccounts" localSheetId="0">TableCoA[Account]</definedName>
    <definedName name="ChartOfAccounts" localSheetId="2">[3]!TableCoA[Account]</definedName>
    <definedName name="ChartOfAccounts">#REF!</definedName>
    <definedName name="CMP_Default" localSheetId="2">[1]Settings!$B$9</definedName>
    <definedName name="CMP_Default">[2]Settings!$B$9</definedName>
    <definedName name="cmpcode" localSheetId="2">'[1]Budget Input Template'!$K$4</definedName>
    <definedName name="cmpcode">'[2]Budget Input Template'!$K$4</definedName>
    <definedName name="counter" localSheetId="1">#REF!</definedName>
    <definedName name="counter" localSheetId="0">#REF!</definedName>
    <definedName name="counter" localSheetId="2">#REF!</definedName>
    <definedName name="counter">#REF!</definedName>
    <definedName name="counterFR" localSheetId="1">#REF!</definedName>
    <definedName name="counterFR" localSheetId="0">#REF!</definedName>
    <definedName name="counterFR" localSheetId="2">#REF!</definedName>
    <definedName name="counterFR">#REF!</definedName>
    <definedName name="DateMax" localSheetId="2">[1]Settings!$B$7</definedName>
    <definedName name="DateMax">[2]Settings!$B$7</definedName>
    <definedName name="DateMin" localSheetId="2">[1]Settings!$B$6</definedName>
    <definedName name="DateMin">[2]Settings!$B$6</definedName>
    <definedName name="dolaraeuro">'[4]Referencias y valores'!$B$18</definedName>
    <definedName name="dolarafranco">'[4]Referencias y valores'!$B$19</definedName>
    <definedName name="EchoList">'[5]Budget per result (EUR)'!$A$6:$A$13</definedName>
    <definedName name="EL1_Default" localSheetId="2">[1]Settings!$B$10</definedName>
    <definedName name="EL1_Default">[2]Settings!$B$10</definedName>
    <definedName name="EL1_Suspense" localSheetId="2">[1]Settings!$B$22</definedName>
    <definedName name="EL1_Suspense">[2]Settings!$B$22</definedName>
    <definedName name="EL2_Default" localSheetId="2">[1]Settings!$B$11</definedName>
    <definedName name="EL2_Default">[2]Settings!$B$11</definedName>
    <definedName name="EL3_Default" localSheetId="2">[1]Settings!$B$12</definedName>
    <definedName name="EL3_Default">[2]Settings!$B$12</definedName>
    <definedName name="EL4_Default" localSheetId="2">[1]Settings!$B$13</definedName>
    <definedName name="EL4_Default">[2]Settings!$B$13</definedName>
    <definedName name="EndDate_Default" localSheetId="2">[1]Settings!$B$15</definedName>
    <definedName name="EndDate_Default">[2]Settings!$B$15</definedName>
    <definedName name="ExchangeRatesDate" localSheetId="2">[1]Settings!$B$26</definedName>
    <definedName name="ExchangeRatesDate">[2]Settings!$B$26</definedName>
    <definedName name="FirstBudgetDetailLine" localSheetId="2">[1]Settings!$B$23</definedName>
    <definedName name="FirstBudgetDetailLine">[2]Settings!$B$23</definedName>
    <definedName name="ga" localSheetId="1">#REF!</definedName>
    <definedName name="ga" localSheetId="0">#REF!</definedName>
    <definedName name="ga" localSheetId="2">#REF!</definedName>
    <definedName name="ga">#REF!</definedName>
    <definedName name="GrandTotal" localSheetId="2">'[1]Budget Input Template'!$M$41</definedName>
    <definedName name="GrandTotal">'[2]Budget Input Template'!$M$41</definedName>
    <definedName name="hola" localSheetId="1">#REF!</definedName>
    <definedName name="hola" localSheetId="0">#REF!</definedName>
    <definedName name="hola" localSheetId="2">#REF!</definedName>
    <definedName name="hola">#REF!</definedName>
    <definedName name="IsAutoPledgeCodingFee" localSheetId="2">[1]Settings!$B$20</definedName>
    <definedName name="IsAutoPledgeCodingFee">[2]Settings!$B$20</definedName>
    <definedName name="IsAutoPSSR" localSheetId="2">[1]Settings!$B$19</definedName>
    <definedName name="IsAutoPSSR">[2]Settings!$B$19</definedName>
    <definedName name="katia" localSheetId="1">#REF!</definedName>
    <definedName name="katia" localSheetId="0">#REF!</definedName>
    <definedName name="katia" localSheetId="2">#REF!</definedName>
    <definedName name="katia">#REF!</definedName>
    <definedName name="katiaaa" localSheetId="1">#REF!</definedName>
    <definedName name="katiaaa" localSheetId="0">#REF!</definedName>
    <definedName name="katiaaa" localSheetId="2">#REF!</definedName>
    <definedName name="katiaaa">#REF!</definedName>
    <definedName name="MasterAccount" localSheetId="1">#REF!</definedName>
    <definedName name="MasterAccount" localSheetId="0">TableCoA[Account]</definedName>
    <definedName name="MasterAccount" localSheetId="2">[3]!TableCoA[Account]</definedName>
    <definedName name="MasterAccount">#REF!</definedName>
    <definedName name="MasterActivity" localSheetId="2">[1]!TableExpectedResults[Code]</definedName>
    <definedName name="MasterActivity">[2]!TableExpectedResults[Code]</definedName>
    <definedName name="MasterAlternative" localSheetId="2">[1]Settings!$G$7:$G$27</definedName>
    <definedName name="MasterAlternative">[2]Settings!$G$7:$G$27</definedName>
    <definedName name="MasterAppeal" localSheetId="2">[1]!TableAppeals[Code]</definedName>
    <definedName name="MasterAppeal">[2]!TableAppeals[Code]</definedName>
    <definedName name="MasterCompany" localSheetId="2">[1]!TableCompany[CMP_code]</definedName>
    <definedName name="MasterCompany">[2]!TableCompany[CMP_code]</definedName>
    <definedName name="MasterCurrency" localSheetId="2">[1]!TableCurrencies[Code]</definedName>
    <definedName name="MasterCurrency">[2]!TableCurrencies[Code]</definedName>
    <definedName name="MasterExpectedResults" localSheetId="2">[1]!TableExpectedResults[Code]</definedName>
    <definedName name="MasterExpectedResults">[2]!TableExpectedResults[Code]</definedName>
    <definedName name="MasterListAutoManual" localSheetId="2">[1]Settings!$M$7:$M$8</definedName>
    <definedName name="MasterListAutoManual">[2]Settings!$M$7:$M$8</definedName>
    <definedName name="MasterProject" localSheetId="2">[1]!TableProjects[Code]</definedName>
    <definedName name="MasterProject">[2]!TableProjects[Code]</definedName>
    <definedName name="MasterSpreadMethod" localSheetId="2">[1]Settings!$J$7:$J$16</definedName>
    <definedName name="MasterSpreadMethod">[2]Settings!$J$7:$J$16</definedName>
    <definedName name="MasterUnitOfMeasure" localSheetId="2">[1]Settings!$I$7:$I$70</definedName>
    <definedName name="MasterUnitOfMeasure">[2]Settings!$I$7:$I$70</definedName>
    <definedName name="MaxNumberOfPeriods" localSheetId="2">[1]Settings!$B$8</definedName>
    <definedName name="MaxNumberOfPeriods">[2]Settings!$B$8</definedName>
    <definedName name="MaxPeriodTo" localSheetId="2">[1]Settings!$E$7</definedName>
    <definedName name="MaxPeriodTo">[2]Settings!$E$7</definedName>
    <definedName name="MinPeriodFrom" localSheetId="2">[1]Settings!$E$6</definedName>
    <definedName name="MinPeriodFrom">[2]Settings!$E$6</definedName>
    <definedName name="newgrade" localSheetId="1">'[6]Nat Staff Scale'!#REF!</definedName>
    <definedName name="newgrade" localSheetId="0">'[6]Nat Staff Scale'!#REF!</definedName>
    <definedName name="newgrade" localSheetId="2">'[7]Nat Staff Scale'!#REF!</definedName>
    <definedName name="newgrade">'[6]Nat Staff Scale'!#REF!</definedName>
    <definedName name="oldgrade" localSheetId="2">'[8]old scale'!$B$11:$B$35</definedName>
    <definedName name="oldgrade">'[9]old scale'!$B$11:$B$35</definedName>
    <definedName name="oldscale" localSheetId="2">'[8]old scale'!$B$10:$V$35</definedName>
    <definedName name="oldscale">'[9]old scale'!$B$10:$V$35</definedName>
    <definedName name="PledgeCodingFee_Calculation" localSheetId="2">'[1]Budget Input Template'!$U$4</definedName>
    <definedName name="PledgeCodingFee_Calculation">'[2]Budget Input Template'!$U$4</definedName>
    <definedName name="position_name" localSheetId="2">[8]Functions!$B$6:$C$134</definedName>
    <definedName name="position_name">[9]Functions!$B$6:$C$134</definedName>
    <definedName name="PreparedByEmail" localSheetId="2">'[1]Budget Input Template'!$D$6</definedName>
    <definedName name="PreparedByEmail">'[2]Budget Input Template'!$D$6</definedName>
    <definedName name="_xlnm.Print_Area" localSheetId="2">Proposal!$B$1:$Q$124</definedName>
    <definedName name="Print_Area_1" localSheetId="1">#REF!</definedName>
    <definedName name="Print_Area_1" localSheetId="0">#REF!</definedName>
    <definedName name="Print_Area_1" localSheetId="2">#REF!</definedName>
    <definedName name="Print_Area_1">#REF!</definedName>
    <definedName name="Print_Area_2" localSheetId="1">#REF!</definedName>
    <definedName name="Print_Area_2" localSheetId="0">#REF!</definedName>
    <definedName name="Print_Area_2" localSheetId="2">#REF!</definedName>
    <definedName name="Print_Area_2">#REF!</definedName>
    <definedName name="Print_Area_3" localSheetId="1">#REF!</definedName>
    <definedName name="Print_Area_3" localSheetId="0">#REF!</definedName>
    <definedName name="Print_Area_3" localSheetId="2">#REF!</definedName>
    <definedName name="Print_Area_3">#REF!</definedName>
    <definedName name="Print_Area_4" localSheetId="1">#REF!</definedName>
    <definedName name="Print_Area_4" localSheetId="0">#REF!</definedName>
    <definedName name="Print_Area_4" localSheetId="2">#REF!</definedName>
    <definedName name="Print_Area_4">#REF!</definedName>
    <definedName name="PSSR_Calculation" localSheetId="2">'[1]Budget Input Template'!$U$3</definedName>
    <definedName name="PSSR_Calculation">'[2]Budget Input Template'!$U$3</definedName>
    <definedName name="RangeBudget" localSheetId="2">'[1]Budget Input Template'!$A$9:$CT$37</definedName>
    <definedName name="RangeBudget">'[2]Budget Input Template'!$A$9:$CT$37</definedName>
    <definedName name="RES_code" localSheetId="2">[1]!TableExpectedResults[Code]</definedName>
    <definedName name="RES_code">[2]!TableExpectedResults[Code]</definedName>
    <definedName name="Spread" localSheetId="2">[1]Settings!$J$6:$L$16</definedName>
    <definedName name="Spread">[2]Settings!$J$6:$L$16</definedName>
    <definedName name="SpreadColumn" localSheetId="2">[1]Settings!$B$16</definedName>
    <definedName name="SpreadColumn">[2]Settings!$B$16</definedName>
    <definedName name="SpreadMinDate" localSheetId="2">[1]Settings!$B$17</definedName>
    <definedName name="SpreadMinDate">[2]Settings!$B$17</definedName>
    <definedName name="ss" localSheetId="1">#REF!</definedName>
    <definedName name="ss" localSheetId="0">#REF!</definedName>
    <definedName name="ss" localSheetId="2">#REF!</definedName>
    <definedName name="ss">#REF!</definedName>
    <definedName name="StartDate_Default" localSheetId="2">[1]Settings!$B$14</definedName>
    <definedName name="StartDate_Default">[2]Settings!$B$14</definedName>
    <definedName name="TableChartOfAccounts" localSheetId="1">#REF!</definedName>
    <definedName name="TableChartOfAccounts" localSheetId="0">'Chart Of Accounts'!$A$4:$H$641</definedName>
    <definedName name="TableChartOfAccounts" localSheetId="2">#REF!</definedName>
    <definedName name="TableChartOfAccounts">#REF!</definedName>
    <definedName name="TOTALR1">'[4]Resultado 1'!$D$48</definedName>
    <definedName name="TOTALR2">'[4]Resultado 2'!$D$45</definedName>
    <definedName name="TOTALR3">'[4]Resultado 3'!$D$47</definedName>
    <definedName name="Version" localSheetId="2">[1]Settings!$B$24</definedName>
    <definedName name="Version">[2]Settings!$B$24</definedName>
    <definedName name="Version_Date" localSheetId="2">[1]Settings!$B$25</definedName>
    <definedName name="Version_Date">[2]Settings!$B$25</definedName>
  </definedNames>
  <calcPr calcId="145621"/>
</workbook>
</file>

<file path=xl/calcChain.xml><?xml version="1.0" encoding="utf-8"?>
<calcChain xmlns="http://schemas.openxmlformats.org/spreadsheetml/2006/main">
  <c r="AE595" i="16" l="1"/>
  <c r="AH595" i="16" s="1"/>
  <c r="AH594" i="16"/>
  <c r="AE594" i="16"/>
  <c r="AE593" i="16"/>
  <c r="AH593" i="16" s="1"/>
  <c r="AH592" i="16" s="1"/>
  <c r="AH591" i="16" s="1"/>
  <c r="AE589" i="16"/>
  <c r="AH589" i="16" s="1"/>
  <c r="AH588" i="16"/>
  <c r="AE588" i="16"/>
  <c r="AE587" i="16"/>
  <c r="AH587" i="16" s="1"/>
  <c r="AH586" i="16"/>
  <c r="AE586" i="16"/>
  <c r="AE585" i="16"/>
  <c r="AH585" i="16" s="1"/>
  <c r="AE582" i="16"/>
  <c r="AH582" i="16" s="1"/>
  <c r="AH581" i="16"/>
  <c r="AH580" i="16" s="1"/>
  <c r="AE581" i="16"/>
  <c r="AE577" i="16"/>
  <c r="AH577" i="16" s="1"/>
  <c r="AH576" i="16"/>
  <c r="AE576" i="16"/>
  <c r="AE575" i="16"/>
  <c r="AH575" i="16" s="1"/>
  <c r="AH574" i="16" s="1"/>
  <c r="AH573" i="16" s="1"/>
  <c r="AE571" i="16"/>
  <c r="AH571" i="16" s="1"/>
  <c r="AH570" i="16"/>
  <c r="AE570" i="16"/>
  <c r="AE569" i="16"/>
  <c r="AH569" i="16" s="1"/>
  <c r="AH568" i="16"/>
  <c r="AH567" i="16" s="1"/>
  <c r="AE568" i="16"/>
  <c r="AH565" i="16"/>
  <c r="AE565" i="16"/>
  <c r="AE564" i="16"/>
  <c r="AH564" i="16" s="1"/>
  <c r="AH563" i="16"/>
  <c r="AE563" i="16"/>
  <c r="AE562" i="16"/>
  <c r="AH562" i="16" s="1"/>
  <c r="AH561" i="16"/>
  <c r="AE561" i="16"/>
  <c r="AE557" i="16"/>
  <c r="AH557" i="16" s="1"/>
  <c r="AH556" i="16"/>
  <c r="AE556" i="16"/>
  <c r="AE555" i="16"/>
  <c r="AH555" i="16" s="1"/>
  <c r="AH554" i="16"/>
  <c r="AE554" i="16"/>
  <c r="AE553" i="16"/>
  <c r="AH553" i="16" s="1"/>
  <c r="AH552" i="16"/>
  <c r="AE552" i="16"/>
  <c r="AE551" i="16"/>
  <c r="AH551" i="16" s="1"/>
  <c r="AH550" i="16"/>
  <c r="AE550" i="16"/>
  <c r="AE549" i="16"/>
  <c r="AH549" i="16" s="1"/>
  <c r="AH548" i="16"/>
  <c r="AE548" i="16"/>
  <c r="AE547" i="16"/>
  <c r="AH547" i="16" s="1"/>
  <c r="AH546" i="16"/>
  <c r="AE546" i="16"/>
  <c r="AE545" i="16"/>
  <c r="AH545" i="16" s="1"/>
  <c r="AH543" i="16" s="1"/>
  <c r="AH542" i="16" s="1"/>
  <c r="AH544" i="16"/>
  <c r="AE544" i="16"/>
  <c r="AE540" i="16"/>
  <c r="AH540" i="16" s="1"/>
  <c r="AH539" i="16"/>
  <c r="AE539" i="16"/>
  <c r="AE538" i="16"/>
  <c r="AH538" i="16" s="1"/>
  <c r="AH537" i="16"/>
  <c r="AE537" i="16"/>
  <c r="AE536" i="16"/>
  <c r="AH536" i="16" s="1"/>
  <c r="AH535" i="16"/>
  <c r="AE535" i="16"/>
  <c r="AE534" i="16"/>
  <c r="AH534" i="16" s="1"/>
  <c r="AH533" i="16"/>
  <c r="AE533" i="16"/>
  <c r="AH530" i="16"/>
  <c r="AE530" i="16"/>
  <c r="AE523" i="16"/>
  <c r="AH523" i="16" s="1"/>
  <c r="AH522" i="16"/>
  <c r="AE522" i="16"/>
  <c r="AE521" i="16"/>
  <c r="AH521" i="16" s="1"/>
  <c r="AH520" i="16"/>
  <c r="AE520" i="16"/>
  <c r="AE519" i="16"/>
  <c r="AH519" i="16" s="1"/>
  <c r="AH518" i="16"/>
  <c r="AE518" i="16"/>
  <c r="AE517" i="16"/>
  <c r="AH517" i="16" s="1"/>
  <c r="AH516" i="16"/>
  <c r="AE516" i="16"/>
  <c r="AE515" i="16"/>
  <c r="AH515" i="16" s="1"/>
  <c r="AH514" i="16"/>
  <c r="AE514" i="16"/>
  <c r="AE513" i="16"/>
  <c r="AH513" i="16" s="1"/>
  <c r="AH512" i="16"/>
  <c r="AE512" i="16"/>
  <c r="AE511" i="16"/>
  <c r="AH511" i="16" s="1"/>
  <c r="AE508" i="16"/>
  <c r="AH508" i="16" s="1"/>
  <c r="AH507" i="16"/>
  <c r="AE507" i="16"/>
  <c r="AE506" i="16"/>
  <c r="AH506" i="16" s="1"/>
  <c r="AH505" i="16"/>
  <c r="AE505" i="16"/>
  <c r="AE504" i="16"/>
  <c r="AH504" i="16" s="1"/>
  <c r="AE502" i="16"/>
  <c r="AH502" i="16" s="1"/>
  <c r="AH501" i="16"/>
  <c r="AE501" i="16"/>
  <c r="AH488" i="16"/>
  <c r="AE488" i="16"/>
  <c r="AE487" i="16"/>
  <c r="AH487" i="16" s="1"/>
  <c r="AH486" i="16"/>
  <c r="AE486" i="16"/>
  <c r="AE467" i="16"/>
  <c r="AH467" i="16" s="1"/>
  <c r="AE466" i="16"/>
  <c r="AH466" i="16" s="1"/>
  <c r="AE434" i="16"/>
  <c r="AH434" i="16" s="1"/>
  <c r="AE433" i="16"/>
  <c r="AH433" i="16" s="1"/>
  <c r="AE432" i="16"/>
  <c r="AH432" i="16" s="1"/>
  <c r="AE431" i="16"/>
  <c r="AH431" i="16" s="1"/>
  <c r="AE430" i="16"/>
  <c r="AH430" i="16" s="1"/>
  <c r="AE429" i="16"/>
  <c r="AH429" i="16" s="1"/>
  <c r="AE428" i="16"/>
  <c r="AH428" i="16" s="1"/>
  <c r="AE427" i="16"/>
  <c r="AH427" i="16" s="1"/>
  <c r="AE426" i="16"/>
  <c r="AH426" i="16" s="1"/>
  <c r="AE425" i="16"/>
  <c r="AH425" i="16" s="1"/>
  <c r="AE422" i="16"/>
  <c r="AH422" i="16" s="1"/>
  <c r="AH421" i="16"/>
  <c r="AE421" i="16"/>
  <c r="AE420" i="16"/>
  <c r="AH420" i="16" s="1"/>
  <c r="AH419" i="16"/>
  <c r="AE419" i="16"/>
  <c r="AE418" i="16"/>
  <c r="AH418" i="16" s="1"/>
  <c r="AH417" i="16"/>
  <c r="AE417" i="16"/>
  <c r="AH413" i="16"/>
  <c r="AE413" i="16"/>
  <c r="AE412" i="16"/>
  <c r="AH412" i="16" s="1"/>
  <c r="AH411" i="16"/>
  <c r="AE411" i="16"/>
  <c r="AE403" i="16"/>
  <c r="AH403" i="16" s="1"/>
  <c r="AH402" i="16"/>
  <c r="AE402" i="16"/>
  <c r="AE401" i="16"/>
  <c r="AH401" i="16" s="1"/>
  <c r="AH400" i="16"/>
  <c r="AE400" i="16"/>
  <c r="AE399" i="16"/>
  <c r="AH399" i="16" s="1"/>
  <c r="AE397" i="16"/>
  <c r="AH397" i="16" s="1"/>
  <c r="AH396" i="16"/>
  <c r="AE396" i="16"/>
  <c r="AE395" i="16"/>
  <c r="AH395" i="16" s="1"/>
  <c r="AH394" i="16"/>
  <c r="AE394" i="16"/>
  <c r="AE393" i="16"/>
  <c r="AH393" i="16" s="1"/>
  <c r="AH392" i="16"/>
  <c r="AE392" i="16"/>
  <c r="AE391" i="16"/>
  <c r="AH391" i="16" s="1"/>
  <c r="AH390" i="16"/>
  <c r="AE390" i="16"/>
  <c r="AE389" i="16"/>
  <c r="AH389" i="16" s="1"/>
  <c r="AH388" i="16"/>
  <c r="AE388" i="16"/>
  <c r="AE387" i="16"/>
  <c r="AH387" i="16" s="1"/>
  <c r="AE383" i="16"/>
  <c r="AH383" i="16" s="1"/>
  <c r="AE382" i="16"/>
  <c r="AH382" i="16" s="1"/>
  <c r="AE381" i="16"/>
  <c r="AH381" i="16" s="1"/>
  <c r="AE380" i="16"/>
  <c r="AH380" i="16" s="1"/>
  <c r="AE379" i="16"/>
  <c r="AH379" i="16" s="1"/>
  <c r="AE378" i="16"/>
  <c r="AH378" i="16" s="1"/>
  <c r="AE377" i="16"/>
  <c r="AH377" i="16" s="1"/>
  <c r="AE376" i="16"/>
  <c r="AH376" i="16" s="1"/>
  <c r="AE375" i="16"/>
  <c r="AH375" i="16" s="1"/>
  <c r="AE372" i="16"/>
  <c r="AH372" i="16" s="1"/>
  <c r="AE371" i="16"/>
  <c r="AH371" i="16" s="1"/>
  <c r="AE370" i="16"/>
  <c r="AH370" i="16" s="1"/>
  <c r="AE369" i="16"/>
  <c r="AH369" i="16" s="1"/>
  <c r="AE368" i="16"/>
  <c r="AH368" i="16" s="1"/>
  <c r="AE367" i="16"/>
  <c r="AH367" i="16" s="1"/>
  <c r="AE365" i="16"/>
  <c r="AH365" i="16" s="1"/>
  <c r="AE364" i="16"/>
  <c r="AH364" i="16" s="1"/>
  <c r="AE360" i="16"/>
  <c r="AH360" i="16" s="1"/>
  <c r="AE358" i="16"/>
  <c r="AH358" i="16" s="1"/>
  <c r="AH357" i="16"/>
  <c r="AE357" i="16"/>
  <c r="AE354" i="16"/>
  <c r="AH354" i="16" s="1"/>
  <c r="AH353" i="16"/>
  <c r="AE353" i="16"/>
  <c r="AE352" i="16"/>
  <c r="AH352" i="16" s="1"/>
  <c r="AH351" i="16"/>
  <c r="AE351" i="16"/>
  <c r="AH349" i="16"/>
  <c r="AE349" i="16"/>
  <c r="AE348" i="16"/>
  <c r="AH348" i="16" s="1"/>
  <c r="AE345" i="16"/>
  <c r="AH345" i="16" s="1"/>
  <c r="AH344" i="16"/>
  <c r="AE344" i="16"/>
  <c r="AE343" i="16"/>
  <c r="AH343" i="16" s="1"/>
  <c r="AH342" i="16"/>
  <c r="AE342" i="16"/>
  <c r="AE341" i="16"/>
  <c r="AH341" i="16" s="1"/>
  <c r="AH340" i="16"/>
  <c r="AE340" i="16"/>
  <c r="AE339" i="16"/>
  <c r="AH339" i="16" s="1"/>
  <c r="AH338" i="16"/>
  <c r="AE338" i="16"/>
  <c r="AE337" i="16"/>
  <c r="AH337" i="16" s="1"/>
  <c r="AH336" i="16"/>
  <c r="AE336" i="16"/>
  <c r="AE335" i="16"/>
  <c r="AH335" i="16" s="1"/>
  <c r="AE333" i="16"/>
  <c r="AH333" i="16" s="1"/>
  <c r="AH332" i="16"/>
  <c r="AE332" i="16"/>
  <c r="AE331" i="16"/>
  <c r="AH331" i="16" s="1"/>
  <c r="AE328" i="16"/>
  <c r="AH328" i="16" s="1"/>
  <c r="AH327" i="16"/>
  <c r="AE327" i="16"/>
  <c r="AE326" i="16"/>
  <c r="AH326" i="16" s="1"/>
  <c r="AH325" i="16"/>
  <c r="AE325" i="16"/>
  <c r="AE324" i="16"/>
  <c r="AH324" i="16" s="1"/>
  <c r="AH323" i="16"/>
  <c r="AE323" i="16"/>
  <c r="AE322" i="16"/>
  <c r="AH322" i="16" s="1"/>
  <c r="AH321" i="16"/>
  <c r="AE321" i="16"/>
  <c r="AE320" i="16"/>
  <c r="AH320" i="16" s="1"/>
  <c r="AH319" i="16"/>
  <c r="AE319" i="16"/>
  <c r="AE318" i="16"/>
  <c r="AH318" i="16" s="1"/>
  <c r="AH317" i="16"/>
  <c r="AE317" i="16"/>
  <c r="AE316" i="16"/>
  <c r="AH316" i="16" s="1"/>
  <c r="AH315" i="16"/>
  <c r="AE315" i="16"/>
  <c r="AE314" i="16"/>
  <c r="AH314" i="16" s="1"/>
  <c r="AH313" i="16"/>
  <c r="AE313" i="16"/>
  <c r="AE312" i="16"/>
  <c r="AH312" i="16" s="1"/>
  <c r="AH311" i="16"/>
  <c r="AE311" i="16"/>
  <c r="AE310" i="16"/>
  <c r="AH310" i="16" s="1"/>
  <c r="AH309" i="16"/>
  <c r="AE309" i="16"/>
  <c r="AE308" i="16"/>
  <c r="AH308" i="16" s="1"/>
  <c r="AH307" i="16"/>
  <c r="AE307" i="16"/>
  <c r="AE306" i="16"/>
  <c r="AH306" i="16" s="1"/>
  <c r="AH305" i="16"/>
  <c r="AE305" i="16"/>
  <c r="AE304" i="16"/>
  <c r="AH304" i="16" s="1"/>
  <c r="AH303" i="16"/>
  <c r="AE303" i="16"/>
  <c r="AE302" i="16"/>
  <c r="AH302" i="16" s="1"/>
  <c r="AH301" i="16"/>
  <c r="AE301" i="16"/>
  <c r="AE300" i="16"/>
  <c r="AH300" i="16" s="1"/>
  <c r="AH299" i="16"/>
  <c r="AE299" i="16"/>
  <c r="AE298" i="16"/>
  <c r="AH298" i="16" s="1"/>
  <c r="AH297" i="16"/>
  <c r="AE297" i="16"/>
  <c r="AE296" i="16"/>
  <c r="AH296" i="16" s="1"/>
  <c r="AH295" i="16"/>
  <c r="AE295" i="16"/>
  <c r="AE294" i="16"/>
  <c r="AH294" i="16" s="1"/>
  <c r="AH293" i="16"/>
  <c r="AE293" i="16"/>
  <c r="AE292" i="16"/>
  <c r="AH292" i="16" s="1"/>
  <c r="AH291" i="16"/>
  <c r="AE291" i="16"/>
  <c r="AE290" i="16"/>
  <c r="AH290" i="16" s="1"/>
  <c r="AH289" i="16"/>
  <c r="AE289" i="16"/>
  <c r="AE288" i="16"/>
  <c r="AH288" i="16" s="1"/>
  <c r="AH287" i="16"/>
  <c r="AE287" i="16"/>
  <c r="AE286" i="16"/>
  <c r="AH286" i="16" s="1"/>
  <c r="AH285" i="16"/>
  <c r="AE285" i="16"/>
  <c r="AE284" i="16"/>
  <c r="AH284" i="16" s="1"/>
  <c r="AH283" i="16"/>
  <c r="AE283" i="16"/>
  <c r="AE282" i="16"/>
  <c r="AH282" i="16" s="1"/>
  <c r="AH281" i="16"/>
  <c r="AE281" i="16"/>
  <c r="AE280" i="16"/>
  <c r="AH280" i="16" s="1"/>
  <c r="AH279" i="16"/>
  <c r="AE279" i="16"/>
  <c r="AE278" i="16"/>
  <c r="AH278" i="16" s="1"/>
  <c r="AH277" i="16"/>
  <c r="AE277" i="16"/>
  <c r="AE276" i="16"/>
  <c r="AH276" i="16" s="1"/>
  <c r="AH275" i="16"/>
  <c r="AE275" i="16"/>
  <c r="AE274" i="16"/>
  <c r="AH274" i="16" s="1"/>
  <c r="AH273" i="16"/>
  <c r="AE273" i="16"/>
  <c r="AE272" i="16"/>
  <c r="AH272" i="16" s="1"/>
  <c r="AH271" i="16"/>
  <c r="AE271" i="16"/>
  <c r="AE270" i="16"/>
  <c r="AH270" i="16" s="1"/>
  <c r="AH269" i="16"/>
  <c r="AE269" i="16"/>
  <c r="AH267" i="16"/>
  <c r="AE267" i="16"/>
  <c r="AE266" i="16"/>
  <c r="AH266" i="16" s="1"/>
  <c r="AH265" i="16"/>
  <c r="AE265" i="16"/>
  <c r="AE264" i="16"/>
  <c r="AH264" i="16" s="1"/>
  <c r="AH263" i="16"/>
  <c r="AE263" i="16"/>
  <c r="AE259" i="16"/>
  <c r="AH259" i="16" s="1"/>
  <c r="AE258" i="16"/>
  <c r="AH258" i="16" s="1"/>
  <c r="AE257" i="16"/>
  <c r="AH257" i="16" s="1"/>
  <c r="AE256" i="16"/>
  <c r="AH256" i="16" s="1"/>
  <c r="AH255" i="16" s="1"/>
  <c r="AE253" i="16"/>
  <c r="AH253" i="16" s="1"/>
  <c r="AH252" i="16"/>
  <c r="AE252" i="16"/>
  <c r="AE251" i="16"/>
  <c r="AH251" i="16" s="1"/>
  <c r="AH250" i="16"/>
  <c r="AE250" i="16"/>
  <c r="AE249" i="16"/>
  <c r="AH249" i="16" s="1"/>
  <c r="AH248" i="16"/>
  <c r="AE248" i="16"/>
  <c r="AH246" i="16"/>
  <c r="AE246" i="16"/>
  <c r="AE245" i="16"/>
  <c r="AH245" i="16" s="1"/>
  <c r="AH244" i="16"/>
  <c r="AE244" i="16"/>
  <c r="AE243" i="16"/>
  <c r="AH243" i="16" s="1"/>
  <c r="AH242" i="16"/>
  <c r="AE242" i="16"/>
  <c r="AE241" i="16"/>
  <c r="AH241" i="16" s="1"/>
  <c r="AE239" i="16"/>
  <c r="AH239" i="16" s="1"/>
  <c r="AE236" i="16"/>
  <c r="AH236" i="16" s="1"/>
  <c r="AE235" i="16"/>
  <c r="AH235" i="16" s="1"/>
  <c r="AE234" i="16"/>
  <c r="AH234" i="16" s="1"/>
  <c r="AE233" i="16"/>
  <c r="AH233" i="16" s="1"/>
  <c r="AE232" i="16"/>
  <c r="AH232" i="16" s="1"/>
  <c r="AE231" i="16"/>
  <c r="AH231" i="16" s="1"/>
  <c r="AE230" i="16"/>
  <c r="AH230" i="16" s="1"/>
  <c r="AE229" i="16"/>
  <c r="AH229" i="16" s="1"/>
  <c r="AE228" i="16"/>
  <c r="AH228" i="16" s="1"/>
  <c r="AE227" i="16"/>
  <c r="AH227" i="16" s="1"/>
  <c r="AE226" i="16"/>
  <c r="AH226" i="16" s="1"/>
  <c r="AE225" i="16"/>
  <c r="AH225" i="16" s="1"/>
  <c r="AE224" i="16"/>
  <c r="AH224" i="16" s="1"/>
  <c r="AE222" i="16"/>
  <c r="AH222" i="16" s="1"/>
  <c r="AE221" i="16"/>
  <c r="AH221" i="16" s="1"/>
  <c r="AE220" i="16"/>
  <c r="AH220" i="16" s="1"/>
  <c r="AE219" i="16"/>
  <c r="AH219" i="16" s="1"/>
  <c r="AE216" i="16"/>
  <c r="AH216" i="16" s="1"/>
  <c r="AH215" i="16"/>
  <c r="AE215" i="16"/>
  <c r="AE214" i="16"/>
  <c r="AH214" i="16" s="1"/>
  <c r="AH213" i="16"/>
  <c r="AE213" i="16"/>
  <c r="AE212" i="16"/>
  <c r="AH212" i="16" s="1"/>
  <c r="AH211" i="16"/>
  <c r="AE211" i="16"/>
  <c r="AE210" i="16"/>
  <c r="AH210" i="16" s="1"/>
  <c r="AH209" i="16"/>
  <c r="AE209" i="16"/>
  <c r="AE208" i="16"/>
  <c r="AH208" i="16" s="1"/>
  <c r="AH207" i="16"/>
  <c r="AE207" i="16"/>
  <c r="AE206" i="16"/>
  <c r="AH206" i="16" s="1"/>
  <c r="AE202" i="16"/>
  <c r="AH202" i="16" s="1"/>
  <c r="AH201" i="16"/>
  <c r="AE201" i="16"/>
  <c r="AE200" i="16"/>
  <c r="AH200" i="16" s="1"/>
  <c r="AH198" i="16" s="1"/>
  <c r="AH199" i="16"/>
  <c r="AE199" i="16"/>
  <c r="AE196" i="16"/>
  <c r="AH196" i="16" s="1"/>
  <c r="AH195" i="16"/>
  <c r="AH194" i="16" s="1"/>
  <c r="AE195" i="16"/>
  <c r="AE192" i="16"/>
  <c r="AH192" i="16" s="1"/>
  <c r="AE191" i="16"/>
  <c r="AH191" i="16" s="1"/>
  <c r="AE190" i="16"/>
  <c r="AH190" i="16" s="1"/>
  <c r="AE189" i="16"/>
  <c r="AH189" i="16" s="1"/>
  <c r="AE188" i="16"/>
  <c r="AH188" i="16" s="1"/>
  <c r="AE187" i="16"/>
  <c r="AH187" i="16" s="1"/>
  <c r="AE186" i="16"/>
  <c r="AH186" i="16" s="1"/>
  <c r="AE185" i="16"/>
  <c r="AH185" i="16" s="1"/>
  <c r="AE182" i="16"/>
  <c r="AH182" i="16" s="1"/>
  <c r="AH181" i="16"/>
  <c r="AE181" i="16"/>
  <c r="AE180" i="16"/>
  <c r="AH180" i="16" s="1"/>
  <c r="AH179" i="16"/>
  <c r="AE179" i="16"/>
  <c r="AE178" i="16"/>
  <c r="AH178" i="16" s="1"/>
  <c r="AH177" i="16"/>
  <c r="AE177" i="16"/>
  <c r="AE176" i="16"/>
  <c r="AH176" i="16" s="1"/>
  <c r="AH175" i="16"/>
  <c r="AE175" i="16"/>
  <c r="AE174" i="16"/>
  <c r="AH174" i="16" s="1"/>
  <c r="AH171" i="16"/>
  <c r="AE171" i="16"/>
  <c r="AE170" i="16"/>
  <c r="AH170" i="16" s="1"/>
  <c r="AH169" i="16"/>
  <c r="AE169" i="16"/>
  <c r="AE168" i="16"/>
  <c r="AH168" i="16" s="1"/>
  <c r="AH167" i="16"/>
  <c r="AE167" i="16"/>
  <c r="AE166" i="16"/>
  <c r="AH166" i="16" s="1"/>
  <c r="AH165" i="16"/>
  <c r="AE165" i="16"/>
  <c r="AE164" i="16"/>
  <c r="AH164" i="16" s="1"/>
  <c r="AE161" i="16"/>
  <c r="AH161" i="16" s="1"/>
  <c r="AH159" i="16" s="1"/>
  <c r="AH160" i="16"/>
  <c r="AE160" i="16"/>
  <c r="AE156" i="16"/>
  <c r="AH156" i="16" s="1"/>
  <c r="AH154" i="16" s="1"/>
  <c r="AH155" i="16"/>
  <c r="AE155" i="16"/>
  <c r="AH152" i="16"/>
  <c r="AE152" i="16"/>
  <c r="AE151" i="16"/>
  <c r="AH151" i="16" s="1"/>
  <c r="AH150" i="16" s="1"/>
  <c r="AH148" i="16"/>
  <c r="AE148" i="16"/>
  <c r="AE147" i="16"/>
  <c r="AH147" i="16" s="1"/>
  <c r="AH146" i="16"/>
  <c r="AE146" i="16"/>
  <c r="AE145" i="16"/>
  <c r="AH145" i="16" s="1"/>
  <c r="AH144" i="16"/>
  <c r="AE144" i="16"/>
  <c r="AE143" i="16"/>
  <c r="AH143" i="16" s="1"/>
  <c r="AH142" i="16"/>
  <c r="AE142" i="16"/>
  <c r="AE141" i="16"/>
  <c r="AH141" i="16" s="1"/>
  <c r="AH140" i="16"/>
  <c r="AE140" i="16"/>
  <c r="AE139" i="16"/>
  <c r="AH139" i="16" s="1"/>
  <c r="AH137" i="16" s="1"/>
  <c r="AH138" i="16"/>
  <c r="AE138" i="16"/>
  <c r="AE135" i="16"/>
  <c r="AH135" i="16" s="1"/>
  <c r="AH134" i="16"/>
  <c r="AE134" i="16"/>
  <c r="AE133" i="16"/>
  <c r="AH133" i="16" s="1"/>
  <c r="AH132" i="16"/>
  <c r="AE132" i="16"/>
  <c r="AE131" i="16"/>
  <c r="AH131" i="16" s="1"/>
  <c r="AH130" i="16"/>
  <c r="AE130" i="16"/>
  <c r="AE129" i="16"/>
  <c r="AH129" i="16" s="1"/>
  <c r="AH128" i="16"/>
  <c r="AE128" i="16"/>
  <c r="AE127" i="16"/>
  <c r="AH127" i="16" s="1"/>
  <c r="AH126" i="16"/>
  <c r="AE126" i="16"/>
  <c r="AE125" i="16"/>
  <c r="AH125" i="16" s="1"/>
  <c r="AH122" i="16"/>
  <c r="AE122" i="16"/>
  <c r="AE121" i="16"/>
  <c r="AH121" i="16" s="1"/>
  <c r="AH120" i="16"/>
  <c r="AE120" i="16"/>
  <c r="AE119" i="16"/>
  <c r="AH119" i="16" s="1"/>
  <c r="AH118" i="16"/>
  <c r="AE118" i="16"/>
  <c r="AE117" i="16"/>
  <c r="AH117" i="16" s="1"/>
  <c r="AH116" i="16" s="1"/>
  <c r="AE106" i="16"/>
  <c r="AH106" i="16" s="1"/>
  <c r="AH105" i="16"/>
  <c r="AE105" i="16"/>
  <c r="AE104" i="16"/>
  <c r="AH104" i="16" s="1"/>
  <c r="AH103" i="16"/>
  <c r="AE103" i="16"/>
  <c r="AE102" i="16"/>
  <c r="AH102" i="16" s="1"/>
  <c r="AH101" i="16"/>
  <c r="AE101" i="16"/>
  <c r="AE98" i="16"/>
  <c r="AH98" i="16" s="1"/>
  <c r="AH97" i="16"/>
  <c r="AE97" i="16"/>
  <c r="AE96" i="16"/>
  <c r="AH96" i="16" s="1"/>
  <c r="AH95" i="16"/>
  <c r="AE95" i="16"/>
  <c r="AE94" i="16"/>
  <c r="AH94" i="16" s="1"/>
  <c r="AH93" i="16"/>
  <c r="AE93" i="16"/>
  <c r="AH89" i="16"/>
  <c r="AE89" i="16"/>
  <c r="AE88" i="16"/>
  <c r="AH88" i="16" s="1"/>
  <c r="AH87" i="16"/>
  <c r="AE87" i="16"/>
  <c r="AE86" i="16"/>
  <c r="AH86" i="16" s="1"/>
  <c r="AH85" i="16"/>
  <c r="AE85" i="16"/>
  <c r="AE84" i="16"/>
  <c r="AH84" i="16" s="1"/>
  <c r="AE81" i="16"/>
  <c r="AH81" i="16" s="1"/>
  <c r="AH80" i="16"/>
  <c r="AE80" i="16"/>
  <c r="AE79" i="16"/>
  <c r="AH79" i="16" s="1"/>
  <c r="AH78" i="16"/>
  <c r="AE78" i="16"/>
  <c r="AE77" i="16"/>
  <c r="AH77" i="16" s="1"/>
  <c r="AH76" i="16"/>
  <c r="AE76" i="16"/>
  <c r="AE73" i="16"/>
  <c r="AH73" i="16" s="1"/>
  <c r="AH72" i="16"/>
  <c r="AE72" i="16"/>
  <c r="AE71" i="16"/>
  <c r="AH71" i="16" s="1"/>
  <c r="AH70" i="16"/>
  <c r="AE70" i="16"/>
  <c r="AH68" i="16"/>
  <c r="AE68" i="16"/>
  <c r="AE67" i="16"/>
  <c r="AH67" i="16" s="1"/>
  <c r="AH66" i="16"/>
  <c r="AE66" i="16"/>
  <c r="AE65" i="16"/>
  <c r="AH65" i="16" s="1"/>
  <c r="AH64" i="16"/>
  <c r="AE64" i="16"/>
  <c r="AE63" i="16"/>
  <c r="AH63" i="16" s="1"/>
  <c r="AH62" i="16"/>
  <c r="AE62" i="16"/>
  <c r="AE61" i="16"/>
  <c r="AH61" i="16" s="1"/>
  <c r="AH60" i="16"/>
  <c r="AE60" i="16"/>
  <c r="AE59" i="16"/>
  <c r="AH59" i="16" s="1"/>
  <c r="AE56" i="16"/>
  <c r="AH56" i="16" s="1"/>
  <c r="AH55" i="16"/>
  <c r="AE55" i="16"/>
  <c r="AE54" i="16"/>
  <c r="AH54" i="16" s="1"/>
  <c r="AH53" i="16"/>
  <c r="AE53" i="16"/>
  <c r="AE52" i="16"/>
  <c r="AH52" i="16" s="1"/>
  <c r="AH51" i="16"/>
  <c r="AE51" i="16"/>
  <c r="AE50" i="16"/>
  <c r="AH50" i="16" s="1"/>
  <c r="AH49" i="16"/>
  <c r="AE49" i="16"/>
  <c r="AE48" i="16"/>
  <c r="AH48" i="16" s="1"/>
  <c r="AH47" i="16" s="1"/>
  <c r="AH45" i="16"/>
  <c r="AE45" i="16"/>
  <c r="AE44" i="16"/>
  <c r="AH44" i="16" s="1"/>
  <c r="AH43" i="16"/>
  <c r="AE43" i="16"/>
  <c r="AE42" i="16"/>
  <c r="AH42" i="16" s="1"/>
  <c r="AH41" i="16"/>
  <c r="AE41" i="16"/>
  <c r="AE40" i="16"/>
  <c r="AH40" i="16" s="1"/>
  <c r="AH39" i="16"/>
  <c r="AE39" i="16"/>
  <c r="AE38" i="16"/>
  <c r="AH38" i="16" s="1"/>
  <c r="AH37" i="16" s="1"/>
  <c r="AE35" i="16"/>
  <c r="AH35" i="16" s="1"/>
  <c r="AH34" i="16"/>
  <c r="AE34" i="16"/>
  <c r="AE33" i="16"/>
  <c r="AH33" i="16" s="1"/>
  <c r="AH32" i="16"/>
  <c r="AE32" i="16"/>
  <c r="AE31" i="16"/>
  <c r="AH31" i="16" s="1"/>
  <c r="AH30" i="16"/>
  <c r="AE30" i="16"/>
  <c r="AE29" i="16"/>
  <c r="AH29" i="16" s="1"/>
  <c r="AH26" i="16"/>
  <c r="AE26" i="16"/>
  <c r="AE25" i="16"/>
  <c r="AH25" i="16" s="1"/>
  <c r="AH24" i="16"/>
  <c r="AE24" i="16"/>
  <c r="AE23" i="16"/>
  <c r="AH23" i="16" s="1"/>
  <c r="AE20" i="16"/>
  <c r="AH20" i="16" s="1"/>
  <c r="AE19" i="16"/>
  <c r="AH19" i="16" s="1"/>
  <c r="AE18" i="16"/>
  <c r="AH18" i="16" s="1"/>
  <c r="AE17" i="16"/>
  <c r="AH17" i="16" s="1"/>
  <c r="AE16" i="16"/>
  <c r="AH16" i="16" s="1"/>
  <c r="AE13" i="16"/>
  <c r="AH13" i="16" s="1"/>
  <c r="AE12" i="16"/>
  <c r="AH12" i="16" s="1"/>
  <c r="AE11" i="16"/>
  <c r="AH11" i="16" s="1"/>
  <c r="AE10" i="16"/>
  <c r="AH10" i="16" s="1"/>
  <c r="AE9" i="16"/>
  <c r="AH9" i="16" s="1"/>
  <c r="AE8" i="16"/>
  <c r="AH8" i="16" s="1"/>
  <c r="AE7" i="16"/>
  <c r="AH7" i="16" s="1"/>
  <c r="AH6" i="16"/>
  <c r="AE6" i="16"/>
  <c r="AH584" i="16" l="1"/>
  <c r="AH579" i="16"/>
  <c r="AH560" i="16"/>
  <c r="AH559" i="16" s="1"/>
  <c r="AH532" i="16"/>
  <c r="AH374" i="16"/>
  <c r="AH205" i="16"/>
  <c r="AH184" i="16"/>
  <c r="AH158" i="16" s="1"/>
  <c r="AH173" i="16"/>
  <c r="AH163" i="16"/>
  <c r="AH124" i="16"/>
  <c r="AH75" i="16"/>
  <c r="AH28" i="16"/>
  <c r="AH22" i="16"/>
  <c r="P407" i="16"/>
  <c r="P406" i="16"/>
  <c r="P405" i="16"/>
  <c r="A600" i="16" l="1"/>
  <c r="A598" i="16"/>
  <c r="A596" i="16"/>
  <c r="I595" i="16"/>
  <c r="J595" i="16" s="1"/>
  <c r="AB595" i="16" s="1"/>
  <c r="I594" i="16"/>
  <c r="J594" i="16" s="1"/>
  <c r="I593" i="16"/>
  <c r="J593" i="16" s="1"/>
  <c r="N593" i="16" s="1"/>
  <c r="A590" i="16"/>
  <c r="I589" i="16"/>
  <c r="J589" i="16" s="1"/>
  <c r="Z589" i="16" s="1"/>
  <c r="I588" i="16"/>
  <c r="J588" i="16" s="1"/>
  <c r="X588" i="16" s="1"/>
  <c r="I587" i="16"/>
  <c r="J587" i="16" s="1"/>
  <c r="V587" i="16" s="1"/>
  <c r="I586" i="16"/>
  <c r="J586" i="16" s="1"/>
  <c r="I585" i="16"/>
  <c r="J585" i="16" s="1"/>
  <c r="A583" i="16"/>
  <c r="I582" i="16"/>
  <c r="J582" i="16" s="1"/>
  <c r="I581" i="16"/>
  <c r="J581" i="16" s="1"/>
  <c r="L581" i="16" s="1"/>
  <c r="A578" i="16"/>
  <c r="I577" i="16"/>
  <c r="J577" i="16" s="1"/>
  <c r="I576" i="16"/>
  <c r="J576" i="16" s="1"/>
  <c r="I575" i="16"/>
  <c r="J575" i="16" s="1"/>
  <c r="A572" i="16"/>
  <c r="I571" i="16"/>
  <c r="J571" i="16" s="1"/>
  <c r="X571" i="16" s="1"/>
  <c r="I570" i="16"/>
  <c r="J570" i="16" s="1"/>
  <c r="L570" i="16" s="1"/>
  <c r="I569" i="16"/>
  <c r="J569" i="16" s="1"/>
  <c r="I568" i="16"/>
  <c r="J568" i="16" s="1"/>
  <c r="A566" i="16"/>
  <c r="I565" i="16"/>
  <c r="J565" i="16" s="1"/>
  <c r="I564" i="16"/>
  <c r="J564" i="16" s="1"/>
  <c r="AB564" i="16" s="1"/>
  <c r="I563" i="16"/>
  <c r="J563" i="16" s="1"/>
  <c r="AB562" i="16"/>
  <c r="I562" i="16"/>
  <c r="J562" i="16" s="1"/>
  <c r="V562" i="16" s="1"/>
  <c r="I561" i="16"/>
  <c r="J561" i="16" s="1"/>
  <c r="T561" i="16" s="1"/>
  <c r="A558" i="16"/>
  <c r="I557" i="16"/>
  <c r="J557" i="16" s="1"/>
  <c r="I556" i="16"/>
  <c r="J556" i="16" s="1"/>
  <c r="X556" i="16" s="1"/>
  <c r="I555" i="16"/>
  <c r="J555" i="16" s="1"/>
  <c r="I554" i="16"/>
  <c r="J554" i="16" s="1"/>
  <c r="AD554" i="16" s="1"/>
  <c r="I553" i="16"/>
  <c r="J553" i="16" s="1"/>
  <c r="Z553" i="16" s="1"/>
  <c r="I552" i="16"/>
  <c r="J552" i="16" s="1"/>
  <c r="R552" i="16" s="1"/>
  <c r="I551" i="16"/>
  <c r="J551" i="16" s="1"/>
  <c r="I550" i="16"/>
  <c r="J550" i="16" s="1"/>
  <c r="L550" i="16" s="1"/>
  <c r="I549" i="16"/>
  <c r="J549" i="16" s="1"/>
  <c r="I548" i="16"/>
  <c r="J548" i="16" s="1"/>
  <c r="X548" i="16" s="1"/>
  <c r="I547" i="16"/>
  <c r="J547" i="16" s="1"/>
  <c r="I546" i="16"/>
  <c r="J546" i="16" s="1"/>
  <c r="AB546" i="16" s="1"/>
  <c r="I545" i="16"/>
  <c r="J545" i="16" s="1"/>
  <c r="I544" i="16"/>
  <c r="J544" i="16" s="1"/>
  <c r="A541" i="16"/>
  <c r="I540" i="16"/>
  <c r="J540" i="16" s="1"/>
  <c r="I539" i="16"/>
  <c r="J539" i="16" s="1"/>
  <c r="Z539" i="16" s="1"/>
  <c r="I538" i="16"/>
  <c r="J538" i="16" s="1"/>
  <c r="AB538" i="16" s="1"/>
  <c r="I537" i="16"/>
  <c r="J537" i="16" s="1"/>
  <c r="I536" i="16"/>
  <c r="J536" i="16" s="1"/>
  <c r="I535" i="16"/>
  <c r="J535" i="16" s="1"/>
  <c r="I534" i="16"/>
  <c r="J534" i="16" s="1"/>
  <c r="I533" i="16"/>
  <c r="J533" i="16" s="1"/>
  <c r="A531" i="16"/>
  <c r="I530" i="16"/>
  <c r="J530" i="16" s="1"/>
  <c r="R530" i="16" s="1"/>
  <c r="I529" i="16"/>
  <c r="J529" i="16" s="1"/>
  <c r="I528" i="16"/>
  <c r="J528" i="16" s="1"/>
  <c r="I527" i="16"/>
  <c r="J527" i="16" s="1"/>
  <c r="I526" i="16"/>
  <c r="J526" i="16" s="1"/>
  <c r="I525" i="16"/>
  <c r="J525" i="16" s="1"/>
  <c r="I524" i="16"/>
  <c r="J524" i="16" s="1"/>
  <c r="I523" i="16"/>
  <c r="J523" i="16" s="1"/>
  <c r="I522" i="16"/>
  <c r="J522" i="16" s="1"/>
  <c r="Z522" i="16" s="1"/>
  <c r="I521" i="16"/>
  <c r="J521" i="16" s="1"/>
  <c r="N521" i="16" s="1"/>
  <c r="I520" i="16"/>
  <c r="J520" i="16" s="1"/>
  <c r="AB520" i="16" s="1"/>
  <c r="I519" i="16"/>
  <c r="J519" i="16" s="1"/>
  <c r="L519" i="16" s="1"/>
  <c r="I518" i="16"/>
  <c r="J518" i="16" s="1"/>
  <c r="I517" i="16"/>
  <c r="J517" i="16" s="1"/>
  <c r="I516" i="16"/>
  <c r="J516" i="16" s="1"/>
  <c r="I515" i="16"/>
  <c r="J515" i="16" s="1"/>
  <c r="I514" i="16"/>
  <c r="J514" i="16" s="1"/>
  <c r="I513" i="16"/>
  <c r="J513" i="16" s="1"/>
  <c r="X513" i="16" s="1"/>
  <c r="I512" i="16"/>
  <c r="J512" i="16" s="1"/>
  <c r="V512" i="16" s="1"/>
  <c r="I511" i="16"/>
  <c r="J511" i="16" s="1"/>
  <c r="A509" i="16"/>
  <c r="J508" i="16"/>
  <c r="I508" i="16"/>
  <c r="I507" i="16"/>
  <c r="J507" i="16" s="1"/>
  <c r="T507" i="16" s="1"/>
  <c r="I506" i="16"/>
  <c r="J506" i="16" s="1"/>
  <c r="R505" i="16"/>
  <c r="I505" i="16"/>
  <c r="J505" i="16" s="1"/>
  <c r="I504" i="16"/>
  <c r="J504" i="16" s="1"/>
  <c r="I503" i="16"/>
  <c r="J503" i="16" s="1"/>
  <c r="AB503" i="16" s="1"/>
  <c r="I502" i="16"/>
  <c r="J502" i="16" s="1"/>
  <c r="I501" i="16"/>
  <c r="J501" i="16" s="1"/>
  <c r="X501" i="16" s="1"/>
  <c r="A499" i="16"/>
  <c r="I498" i="16"/>
  <c r="J498" i="16" s="1"/>
  <c r="I497" i="16"/>
  <c r="J497" i="16" s="1"/>
  <c r="I496" i="16"/>
  <c r="J496" i="16" s="1"/>
  <c r="AB495" i="16"/>
  <c r="I495" i="16"/>
  <c r="J495" i="16" s="1"/>
  <c r="I494" i="16"/>
  <c r="J494" i="16" s="1"/>
  <c r="I493" i="16"/>
  <c r="J493" i="16" s="1"/>
  <c r="I492" i="16"/>
  <c r="J492" i="16" s="1"/>
  <c r="I491" i="16"/>
  <c r="J491" i="16" s="1"/>
  <c r="I490" i="16"/>
  <c r="J490" i="16" s="1"/>
  <c r="I489" i="16"/>
  <c r="J489" i="16" s="1"/>
  <c r="I488" i="16"/>
  <c r="J488" i="16" s="1"/>
  <c r="I487" i="16"/>
  <c r="J487" i="16" s="1"/>
  <c r="AB487" i="16" s="1"/>
  <c r="I486" i="16"/>
  <c r="J486" i="16" s="1"/>
  <c r="A484" i="16"/>
  <c r="I483" i="16"/>
  <c r="J483" i="16" s="1"/>
  <c r="I482" i="16"/>
  <c r="J482" i="16" s="1"/>
  <c r="AD482" i="16" s="1"/>
  <c r="I481" i="16"/>
  <c r="J481" i="16" s="1"/>
  <c r="I480" i="16"/>
  <c r="J480" i="16" s="1"/>
  <c r="I479" i="16"/>
  <c r="J479" i="16" s="1"/>
  <c r="I478" i="16"/>
  <c r="J478" i="16" s="1"/>
  <c r="J477" i="16"/>
  <c r="I477" i="16"/>
  <c r="I476" i="16"/>
  <c r="J476" i="16" s="1"/>
  <c r="I475" i="16"/>
  <c r="J475" i="16" s="1"/>
  <c r="I474" i="16"/>
  <c r="J474" i="16" s="1"/>
  <c r="I473" i="16"/>
  <c r="J473" i="16" s="1"/>
  <c r="AD473" i="16" s="1"/>
  <c r="I472" i="16"/>
  <c r="J472" i="16" s="1"/>
  <c r="I471" i="16"/>
  <c r="J471" i="16" s="1"/>
  <c r="I470" i="16"/>
  <c r="J470" i="16" s="1"/>
  <c r="I469" i="16"/>
  <c r="J469" i="16" s="1"/>
  <c r="I468" i="16"/>
  <c r="J468" i="16" s="1"/>
  <c r="I467" i="16"/>
  <c r="J467" i="16" s="1"/>
  <c r="AB466" i="16"/>
  <c r="I466" i="16"/>
  <c r="J466" i="16" s="1"/>
  <c r="V466" i="16" s="1"/>
  <c r="A464" i="16"/>
  <c r="AB463" i="16"/>
  <c r="I463" i="16"/>
  <c r="J463" i="16" s="1"/>
  <c r="T463" i="16" s="1"/>
  <c r="I462" i="16"/>
  <c r="J462" i="16" s="1"/>
  <c r="I461" i="16"/>
  <c r="J461" i="16" s="1"/>
  <c r="X461" i="16" s="1"/>
  <c r="I460" i="16"/>
  <c r="J460" i="16" s="1"/>
  <c r="AB460" i="16" s="1"/>
  <c r="I459" i="16"/>
  <c r="J459" i="16" s="1"/>
  <c r="Z459" i="16" s="1"/>
  <c r="I458" i="16"/>
  <c r="J458" i="16" s="1"/>
  <c r="I457" i="16"/>
  <c r="J457" i="16" s="1"/>
  <c r="I456" i="16"/>
  <c r="J456" i="16" s="1"/>
  <c r="I455" i="16"/>
  <c r="J455" i="16" s="1"/>
  <c r="I454" i="16"/>
  <c r="J454" i="16" s="1"/>
  <c r="Z454" i="16" s="1"/>
  <c r="I453" i="16"/>
  <c r="J453" i="16" s="1"/>
  <c r="AB453" i="16" s="1"/>
  <c r="I452" i="16"/>
  <c r="J452" i="16" s="1"/>
  <c r="AB452" i="16" s="1"/>
  <c r="I451" i="16"/>
  <c r="J451" i="16" s="1"/>
  <c r="L451" i="16" s="1"/>
  <c r="I450" i="16"/>
  <c r="J450" i="16" s="1"/>
  <c r="I449" i="16"/>
  <c r="J449" i="16" s="1"/>
  <c r="V449" i="16" s="1"/>
  <c r="I448" i="16"/>
  <c r="J448" i="16" s="1"/>
  <c r="T448" i="16" s="1"/>
  <c r="I447" i="16"/>
  <c r="J447" i="16" s="1"/>
  <c r="R446" i="16"/>
  <c r="I446" i="16"/>
  <c r="J446" i="16" s="1"/>
  <c r="Z446" i="16" s="1"/>
  <c r="I445" i="16"/>
  <c r="J445" i="16" s="1"/>
  <c r="I444" i="16"/>
  <c r="J444" i="16" s="1"/>
  <c r="N444" i="16" s="1"/>
  <c r="I443" i="16"/>
  <c r="J443" i="16" s="1"/>
  <c r="I442" i="16"/>
  <c r="J442" i="16" s="1"/>
  <c r="X442" i="16" s="1"/>
  <c r="I441" i="16"/>
  <c r="J441" i="16" s="1"/>
  <c r="I440" i="16"/>
  <c r="J440" i="16" s="1"/>
  <c r="I439" i="16"/>
  <c r="J439" i="16" s="1"/>
  <c r="AB439" i="16" s="1"/>
  <c r="I438" i="16"/>
  <c r="J438" i="16" s="1"/>
  <c r="I437" i="16"/>
  <c r="J437" i="16" s="1"/>
  <c r="AD437" i="16" s="1"/>
  <c r="I436" i="16"/>
  <c r="J436" i="16" s="1"/>
  <c r="I435" i="16"/>
  <c r="J435" i="16" s="1"/>
  <c r="Z435" i="16" s="1"/>
  <c r="I434" i="16"/>
  <c r="J434" i="16" s="1"/>
  <c r="X434" i="16" s="1"/>
  <c r="I433" i="16"/>
  <c r="J433" i="16" s="1"/>
  <c r="I432" i="16"/>
  <c r="J432" i="16" s="1"/>
  <c r="I431" i="16"/>
  <c r="J431" i="16" s="1"/>
  <c r="Z430" i="16"/>
  <c r="I430" i="16"/>
  <c r="J430" i="16" s="1"/>
  <c r="R430" i="16" s="1"/>
  <c r="I429" i="16"/>
  <c r="J429" i="16" s="1"/>
  <c r="AB429" i="16" s="1"/>
  <c r="I428" i="16"/>
  <c r="J428" i="16" s="1"/>
  <c r="N428" i="16" s="1"/>
  <c r="I427" i="16"/>
  <c r="J427" i="16" s="1"/>
  <c r="X427" i="16" s="1"/>
  <c r="I426" i="16"/>
  <c r="J426" i="16" s="1"/>
  <c r="I425" i="16"/>
  <c r="J425" i="16" s="1"/>
  <c r="A423" i="16"/>
  <c r="I422" i="16"/>
  <c r="J422" i="16" s="1"/>
  <c r="I421" i="16"/>
  <c r="J421" i="16" s="1"/>
  <c r="Z421" i="16" s="1"/>
  <c r="I420" i="16"/>
  <c r="J420" i="16" s="1"/>
  <c r="X420" i="16" s="1"/>
  <c r="I419" i="16"/>
  <c r="J419" i="16" s="1"/>
  <c r="I418" i="16"/>
  <c r="J418" i="16" s="1"/>
  <c r="I417" i="16"/>
  <c r="J417" i="16" s="1"/>
  <c r="I416" i="16"/>
  <c r="J416" i="16" s="1"/>
  <c r="AB416" i="16" s="1"/>
  <c r="I415" i="16"/>
  <c r="J415" i="16" s="1"/>
  <c r="I414" i="16"/>
  <c r="J414" i="16" s="1"/>
  <c r="I413" i="16"/>
  <c r="J413" i="16" s="1"/>
  <c r="I412" i="16"/>
  <c r="J412" i="16" s="1"/>
  <c r="N412" i="16" s="1"/>
  <c r="I411" i="16"/>
  <c r="J411" i="16" s="1"/>
  <c r="AD411" i="16" s="1"/>
  <c r="A408" i="16"/>
  <c r="AD407" i="16"/>
  <c r="AB407" i="16"/>
  <c r="Z407" i="16"/>
  <c r="X407" i="16"/>
  <c r="V407" i="16"/>
  <c r="T407" i="16"/>
  <c r="R407" i="16"/>
  <c r="N407" i="16"/>
  <c r="L407" i="16"/>
  <c r="I407" i="16"/>
  <c r="AD406" i="16"/>
  <c r="AB406" i="16"/>
  <c r="Z406" i="16"/>
  <c r="X406" i="16"/>
  <c r="V406" i="16"/>
  <c r="T406" i="16"/>
  <c r="R406" i="16"/>
  <c r="N406" i="16"/>
  <c r="L406" i="16"/>
  <c r="I406" i="16"/>
  <c r="AD405" i="16"/>
  <c r="AB405" i="16"/>
  <c r="Z405" i="16"/>
  <c r="X405" i="16"/>
  <c r="V405" i="16"/>
  <c r="T405" i="16"/>
  <c r="R405" i="16"/>
  <c r="N405" i="16"/>
  <c r="L405" i="16"/>
  <c r="I405" i="16"/>
  <c r="I404" i="16"/>
  <c r="J404" i="16" s="1"/>
  <c r="I403" i="16"/>
  <c r="J403" i="16" s="1"/>
  <c r="I402" i="16"/>
  <c r="J402" i="16" s="1"/>
  <c r="N402" i="16" s="1"/>
  <c r="I401" i="16"/>
  <c r="J401" i="16" s="1"/>
  <c r="L401" i="16" s="1"/>
  <c r="I400" i="16"/>
  <c r="J400" i="16" s="1"/>
  <c r="I399" i="16"/>
  <c r="J399" i="16" s="1"/>
  <c r="I398" i="16"/>
  <c r="J398" i="16" s="1"/>
  <c r="I397" i="16"/>
  <c r="J397" i="16" s="1"/>
  <c r="I396" i="16"/>
  <c r="J396" i="16" s="1"/>
  <c r="I395" i="16"/>
  <c r="J395" i="16" s="1"/>
  <c r="I394" i="16"/>
  <c r="J394" i="16" s="1"/>
  <c r="I393" i="16"/>
  <c r="J393" i="16" s="1"/>
  <c r="I392" i="16"/>
  <c r="J392" i="16" s="1"/>
  <c r="I391" i="16"/>
  <c r="J391" i="16" s="1"/>
  <c r="I390" i="16"/>
  <c r="J390" i="16" s="1"/>
  <c r="I389" i="16"/>
  <c r="J389" i="16" s="1"/>
  <c r="I388" i="16"/>
  <c r="J388" i="16" s="1"/>
  <c r="I387" i="16"/>
  <c r="J387" i="16" s="1"/>
  <c r="A384" i="16"/>
  <c r="I383" i="16"/>
  <c r="J383" i="16" s="1"/>
  <c r="I382" i="16"/>
  <c r="J382" i="16" s="1"/>
  <c r="I381" i="16"/>
  <c r="J381" i="16" s="1"/>
  <c r="I380" i="16"/>
  <c r="J380" i="16" s="1"/>
  <c r="I379" i="16"/>
  <c r="J379" i="16" s="1"/>
  <c r="AD379" i="16" s="1"/>
  <c r="V378" i="16"/>
  <c r="L378" i="16"/>
  <c r="I378" i="16"/>
  <c r="J378" i="16" s="1"/>
  <c r="AB378" i="16" s="1"/>
  <c r="I377" i="16"/>
  <c r="J377" i="16" s="1"/>
  <c r="L377" i="16" s="1"/>
  <c r="I376" i="16"/>
  <c r="J376" i="16" s="1"/>
  <c r="I375" i="16"/>
  <c r="J375" i="16" s="1"/>
  <c r="A373" i="16"/>
  <c r="I372" i="16"/>
  <c r="J372" i="16" s="1"/>
  <c r="Z372" i="16" s="1"/>
  <c r="I371" i="16"/>
  <c r="J371" i="16" s="1"/>
  <c r="I370" i="16"/>
  <c r="J370" i="16" s="1"/>
  <c r="X370" i="16" s="1"/>
  <c r="I369" i="16"/>
  <c r="J369" i="16" s="1"/>
  <c r="I368" i="16"/>
  <c r="J368" i="16" s="1"/>
  <c r="Z368" i="16" s="1"/>
  <c r="I367" i="16"/>
  <c r="J367" i="16" s="1"/>
  <c r="Z367" i="16" s="1"/>
  <c r="I366" i="16"/>
  <c r="J366" i="16" s="1"/>
  <c r="I365" i="16"/>
  <c r="J365" i="16" s="1"/>
  <c r="V365" i="16" s="1"/>
  <c r="I364" i="16"/>
  <c r="J364" i="16" s="1"/>
  <c r="A361" i="16"/>
  <c r="I360" i="16"/>
  <c r="J360" i="16" s="1"/>
  <c r="I359" i="16"/>
  <c r="J359" i="16" s="1"/>
  <c r="J358" i="16"/>
  <c r="I358" i="16"/>
  <c r="I357" i="16"/>
  <c r="J357" i="16" s="1"/>
  <c r="A355" i="16"/>
  <c r="I354" i="16"/>
  <c r="J354" i="16" s="1"/>
  <c r="I353" i="16"/>
  <c r="J353" i="16" s="1"/>
  <c r="R353" i="16" s="1"/>
  <c r="I352" i="16"/>
  <c r="J352" i="16" s="1"/>
  <c r="I351" i="16"/>
  <c r="J351" i="16" s="1"/>
  <c r="AD351" i="16" s="1"/>
  <c r="I350" i="16"/>
  <c r="J350" i="16" s="1"/>
  <c r="I349" i="16"/>
  <c r="J349" i="16" s="1"/>
  <c r="I348" i="16"/>
  <c r="J348" i="16" s="1"/>
  <c r="A346" i="16"/>
  <c r="I345" i="16"/>
  <c r="J345" i="16" s="1"/>
  <c r="I344" i="16"/>
  <c r="J344" i="16" s="1"/>
  <c r="R344" i="16" s="1"/>
  <c r="I343" i="16"/>
  <c r="J343" i="16" s="1"/>
  <c r="N343" i="16" s="1"/>
  <c r="N342" i="16"/>
  <c r="I342" i="16"/>
  <c r="J342" i="16" s="1"/>
  <c r="T342" i="16" s="1"/>
  <c r="I341" i="16"/>
  <c r="J341" i="16" s="1"/>
  <c r="I340" i="16"/>
  <c r="J340" i="16" s="1"/>
  <c r="I339" i="16"/>
  <c r="J339" i="16" s="1"/>
  <c r="I338" i="16"/>
  <c r="J338" i="16" s="1"/>
  <c r="AD338" i="16" s="1"/>
  <c r="J337" i="16"/>
  <c r="T337" i="16" s="1"/>
  <c r="I337" i="16"/>
  <c r="I336" i="16"/>
  <c r="J336" i="16" s="1"/>
  <c r="I335" i="16"/>
  <c r="J335" i="16" s="1"/>
  <c r="Z335" i="16" s="1"/>
  <c r="I334" i="16"/>
  <c r="J334" i="16" s="1"/>
  <c r="X334" i="16" s="1"/>
  <c r="I333" i="16"/>
  <c r="J333" i="16" s="1"/>
  <c r="N333" i="16" s="1"/>
  <c r="I332" i="16"/>
  <c r="J332" i="16" s="1"/>
  <c r="I331" i="16"/>
  <c r="J331" i="16" s="1"/>
  <c r="A329" i="16"/>
  <c r="I328" i="16"/>
  <c r="J328" i="16" s="1"/>
  <c r="AD328" i="16" s="1"/>
  <c r="I327" i="16"/>
  <c r="J327" i="16" s="1"/>
  <c r="I326" i="16"/>
  <c r="J326" i="16" s="1"/>
  <c r="AD326" i="16" s="1"/>
  <c r="I325" i="16"/>
  <c r="J325" i="16" s="1"/>
  <c r="Z324" i="16"/>
  <c r="I324" i="16"/>
  <c r="J324" i="16" s="1"/>
  <c r="L324" i="16" s="1"/>
  <c r="I323" i="16"/>
  <c r="J323" i="16" s="1"/>
  <c r="I322" i="16"/>
  <c r="J322" i="16" s="1"/>
  <c r="N322" i="16" s="1"/>
  <c r="L321" i="16"/>
  <c r="I321" i="16"/>
  <c r="J321" i="16" s="1"/>
  <c r="I320" i="16"/>
  <c r="J320" i="16" s="1"/>
  <c r="I319" i="16"/>
  <c r="J319" i="16" s="1"/>
  <c r="Z318" i="16"/>
  <c r="I318" i="16"/>
  <c r="J318" i="16" s="1"/>
  <c r="R318" i="16" s="1"/>
  <c r="I317" i="16"/>
  <c r="J317" i="16" s="1"/>
  <c r="N317" i="16" s="1"/>
  <c r="I316" i="16"/>
  <c r="J316" i="16" s="1"/>
  <c r="L316" i="16" s="1"/>
  <c r="Z315" i="16"/>
  <c r="I315" i="16"/>
  <c r="J315" i="16" s="1"/>
  <c r="I314" i="16"/>
  <c r="J314" i="16" s="1"/>
  <c r="V313" i="16"/>
  <c r="T313" i="16"/>
  <c r="I313" i="16"/>
  <c r="J313" i="16" s="1"/>
  <c r="I312" i="16"/>
  <c r="J312" i="16" s="1"/>
  <c r="AB312" i="16" s="1"/>
  <c r="I311" i="16"/>
  <c r="J311" i="16" s="1"/>
  <c r="I310" i="16"/>
  <c r="J310" i="16" s="1"/>
  <c r="R310" i="16" s="1"/>
  <c r="I309" i="16"/>
  <c r="J309" i="16" s="1"/>
  <c r="I308" i="16"/>
  <c r="J308" i="16" s="1"/>
  <c r="X307" i="16"/>
  <c r="I307" i="16"/>
  <c r="J307" i="16" s="1"/>
  <c r="L307" i="16" s="1"/>
  <c r="I306" i="16"/>
  <c r="J306" i="16" s="1"/>
  <c r="I305" i="16"/>
  <c r="J305" i="16" s="1"/>
  <c r="I304" i="16"/>
  <c r="J304" i="16" s="1"/>
  <c r="I303" i="16"/>
  <c r="J303" i="16" s="1"/>
  <c r="I302" i="16"/>
  <c r="J302" i="16" s="1"/>
  <c r="I301" i="16"/>
  <c r="J301" i="16" s="1"/>
  <c r="AB301" i="16" s="1"/>
  <c r="I300" i="16"/>
  <c r="J300" i="16" s="1"/>
  <c r="I299" i="16"/>
  <c r="J299" i="16" s="1"/>
  <c r="I298" i="16"/>
  <c r="J298" i="16" s="1"/>
  <c r="I297" i="16"/>
  <c r="J297" i="16" s="1"/>
  <c r="I296" i="16"/>
  <c r="J296" i="16" s="1"/>
  <c r="I295" i="16"/>
  <c r="J295" i="16" s="1"/>
  <c r="I294" i="16"/>
  <c r="J294" i="16" s="1"/>
  <c r="I293" i="16"/>
  <c r="J293" i="16" s="1"/>
  <c r="I292" i="16"/>
  <c r="J292" i="16" s="1"/>
  <c r="V292" i="16" s="1"/>
  <c r="I291" i="16"/>
  <c r="J291" i="16" s="1"/>
  <c r="I290" i="16"/>
  <c r="J290" i="16" s="1"/>
  <c r="I289" i="16"/>
  <c r="J289" i="16" s="1"/>
  <c r="I288" i="16"/>
  <c r="J288" i="16" s="1"/>
  <c r="V288" i="16" s="1"/>
  <c r="I287" i="16"/>
  <c r="J287" i="16" s="1"/>
  <c r="I286" i="16"/>
  <c r="J286" i="16" s="1"/>
  <c r="I285" i="16"/>
  <c r="J285" i="16" s="1"/>
  <c r="I284" i="16"/>
  <c r="J284" i="16" s="1"/>
  <c r="I283" i="16"/>
  <c r="J283" i="16" s="1"/>
  <c r="I282" i="16"/>
  <c r="J282" i="16" s="1"/>
  <c r="I281" i="16"/>
  <c r="J281" i="16" s="1"/>
  <c r="I280" i="16"/>
  <c r="J280" i="16" s="1"/>
  <c r="V280" i="16" s="1"/>
  <c r="I279" i="16"/>
  <c r="J279" i="16" s="1"/>
  <c r="I278" i="16"/>
  <c r="J278" i="16" s="1"/>
  <c r="I277" i="16"/>
  <c r="J277" i="16" s="1"/>
  <c r="I276" i="16"/>
  <c r="J276" i="16" s="1"/>
  <c r="I275" i="16"/>
  <c r="J275" i="16" s="1"/>
  <c r="I274" i="16"/>
  <c r="J274" i="16" s="1"/>
  <c r="I273" i="16"/>
  <c r="J273" i="16" s="1"/>
  <c r="I272" i="16"/>
  <c r="J272" i="16" s="1"/>
  <c r="V272" i="16" s="1"/>
  <c r="I271" i="16"/>
  <c r="J271" i="16" s="1"/>
  <c r="I270" i="16"/>
  <c r="J270" i="16" s="1"/>
  <c r="I269" i="16"/>
  <c r="J269" i="16" s="1"/>
  <c r="I268" i="16"/>
  <c r="J268" i="16" s="1"/>
  <c r="I267" i="16"/>
  <c r="J267" i="16" s="1"/>
  <c r="I266" i="16"/>
  <c r="J266" i="16" s="1"/>
  <c r="I265" i="16"/>
  <c r="J265" i="16" s="1"/>
  <c r="X265" i="16" s="1"/>
  <c r="I264" i="16"/>
  <c r="J264" i="16" s="1"/>
  <c r="I263" i="16"/>
  <c r="J263" i="16" s="1"/>
  <c r="A260" i="16"/>
  <c r="I259" i="16"/>
  <c r="J259" i="16" s="1"/>
  <c r="I258" i="16"/>
  <c r="J258" i="16" s="1"/>
  <c r="I257" i="16"/>
  <c r="J257" i="16" s="1"/>
  <c r="I256" i="16"/>
  <c r="J256" i="16" s="1"/>
  <c r="A254" i="16"/>
  <c r="I253" i="16"/>
  <c r="J253" i="16" s="1"/>
  <c r="I252" i="16"/>
  <c r="J252" i="16" s="1"/>
  <c r="X252" i="16" s="1"/>
  <c r="I251" i="16"/>
  <c r="J251" i="16" s="1"/>
  <c r="V251" i="16" s="1"/>
  <c r="I250" i="16"/>
  <c r="J250" i="16" s="1"/>
  <c r="N250" i="16" s="1"/>
  <c r="I249" i="16"/>
  <c r="J249" i="16" s="1"/>
  <c r="I248" i="16"/>
  <c r="J248" i="16" s="1"/>
  <c r="I247" i="16"/>
  <c r="J247" i="16" s="1"/>
  <c r="N247" i="16" s="1"/>
  <c r="I246" i="16"/>
  <c r="J246" i="16" s="1"/>
  <c r="I245" i="16"/>
  <c r="J245" i="16" s="1"/>
  <c r="I244" i="16"/>
  <c r="J244" i="16" s="1"/>
  <c r="V244" i="16" s="1"/>
  <c r="I243" i="16"/>
  <c r="J243" i="16" s="1"/>
  <c r="I242" i="16"/>
  <c r="J242" i="16" s="1"/>
  <c r="I241" i="16"/>
  <c r="J241" i="16" s="1"/>
  <c r="I240" i="16"/>
  <c r="J240" i="16" s="1"/>
  <c r="I239" i="16"/>
  <c r="J239" i="16" s="1"/>
  <c r="T239" i="16" s="1"/>
  <c r="A237" i="16"/>
  <c r="I236" i="16"/>
  <c r="J236" i="16" s="1"/>
  <c r="I235" i="16"/>
  <c r="J235" i="16" s="1"/>
  <c r="V235" i="16" s="1"/>
  <c r="I234" i="16"/>
  <c r="J234" i="16" s="1"/>
  <c r="I233" i="16"/>
  <c r="J233" i="16" s="1"/>
  <c r="I232" i="16"/>
  <c r="J232" i="16" s="1"/>
  <c r="I231" i="16"/>
  <c r="J231" i="16" s="1"/>
  <c r="V231" i="16" s="1"/>
  <c r="AD230" i="16"/>
  <c r="T230" i="16"/>
  <c r="I230" i="16"/>
  <c r="J230" i="16" s="1"/>
  <c r="N230" i="16" s="1"/>
  <c r="I229" i="16"/>
  <c r="J229" i="16" s="1"/>
  <c r="I228" i="16"/>
  <c r="J228" i="16" s="1"/>
  <c r="X228" i="16" s="1"/>
  <c r="I227" i="16"/>
  <c r="J227" i="16" s="1"/>
  <c r="V227" i="16" s="1"/>
  <c r="I226" i="16"/>
  <c r="J226" i="16" s="1"/>
  <c r="N226" i="16" s="1"/>
  <c r="I225" i="16"/>
  <c r="J225" i="16" s="1"/>
  <c r="I224" i="16"/>
  <c r="J224" i="16" s="1"/>
  <c r="I223" i="16"/>
  <c r="J223" i="16" s="1"/>
  <c r="V223" i="16" s="1"/>
  <c r="AD222" i="16"/>
  <c r="T222" i="16"/>
  <c r="I222" i="16"/>
  <c r="J222" i="16" s="1"/>
  <c r="N222" i="16" s="1"/>
  <c r="I221" i="16"/>
  <c r="J221" i="16" s="1"/>
  <c r="I220" i="16"/>
  <c r="J220" i="16" s="1"/>
  <c r="I219" i="16"/>
  <c r="J219" i="16" s="1"/>
  <c r="V219" i="16" s="1"/>
  <c r="A217" i="16"/>
  <c r="I216" i="16"/>
  <c r="J216" i="16" s="1"/>
  <c r="I215" i="16"/>
  <c r="J215" i="16" s="1"/>
  <c r="I214" i="16"/>
  <c r="J214" i="16" s="1"/>
  <c r="I213" i="16"/>
  <c r="J213" i="16" s="1"/>
  <c r="L213" i="16" s="1"/>
  <c r="I212" i="16"/>
  <c r="J212" i="16" s="1"/>
  <c r="T212" i="16" s="1"/>
  <c r="I211" i="16"/>
  <c r="J211" i="16" s="1"/>
  <c r="I210" i="16"/>
  <c r="J210" i="16" s="1"/>
  <c r="I209" i="16"/>
  <c r="J209" i="16" s="1"/>
  <c r="N209" i="16" s="1"/>
  <c r="I208" i="16"/>
  <c r="J208" i="16" s="1"/>
  <c r="I207" i="16"/>
  <c r="J207" i="16" s="1"/>
  <c r="I206" i="16"/>
  <c r="J206" i="16" s="1"/>
  <c r="A203" i="16"/>
  <c r="I202" i="16"/>
  <c r="J202" i="16" s="1"/>
  <c r="X202" i="16" s="1"/>
  <c r="I201" i="16"/>
  <c r="J201" i="16" s="1"/>
  <c r="AB200" i="16"/>
  <c r="I200" i="16"/>
  <c r="J200" i="16" s="1"/>
  <c r="T200" i="16" s="1"/>
  <c r="I199" i="16"/>
  <c r="J199" i="16" s="1"/>
  <c r="A197" i="16"/>
  <c r="I196" i="16"/>
  <c r="J196" i="16" s="1"/>
  <c r="I195" i="16"/>
  <c r="J195" i="16" s="1"/>
  <c r="A193" i="16"/>
  <c r="I192" i="16"/>
  <c r="J192" i="16" s="1"/>
  <c r="X192" i="16" s="1"/>
  <c r="I191" i="16"/>
  <c r="J191" i="16" s="1"/>
  <c r="I190" i="16"/>
  <c r="J190" i="16" s="1"/>
  <c r="I189" i="16"/>
  <c r="J189" i="16" s="1"/>
  <c r="I188" i="16"/>
  <c r="J188" i="16" s="1"/>
  <c r="I187" i="16"/>
  <c r="J187" i="16" s="1"/>
  <c r="X187" i="16" s="1"/>
  <c r="I186" i="16"/>
  <c r="J186" i="16" s="1"/>
  <c r="V186" i="16" s="1"/>
  <c r="J185" i="16"/>
  <c r="V185" i="16" s="1"/>
  <c r="I185" i="16"/>
  <c r="A183" i="16"/>
  <c r="I182" i="16"/>
  <c r="J182" i="16" s="1"/>
  <c r="I181" i="16"/>
  <c r="J181" i="16" s="1"/>
  <c r="I180" i="16"/>
  <c r="J180" i="16" s="1"/>
  <c r="I179" i="16"/>
  <c r="J179" i="16" s="1"/>
  <c r="I178" i="16"/>
  <c r="J178" i="16" s="1"/>
  <c r="Z178" i="16" s="1"/>
  <c r="I177" i="16"/>
  <c r="J177" i="16" s="1"/>
  <c r="I176" i="16"/>
  <c r="J176" i="16" s="1"/>
  <c r="I175" i="16"/>
  <c r="J175" i="16" s="1"/>
  <c r="X175" i="16" s="1"/>
  <c r="I174" i="16"/>
  <c r="J174" i="16" s="1"/>
  <c r="A172" i="16"/>
  <c r="I171" i="16"/>
  <c r="J171" i="16" s="1"/>
  <c r="I170" i="16"/>
  <c r="J170" i="16" s="1"/>
  <c r="J169" i="16"/>
  <c r="I169" i="16"/>
  <c r="I168" i="16"/>
  <c r="J168" i="16" s="1"/>
  <c r="I167" i="16"/>
  <c r="J167" i="16" s="1"/>
  <c r="J166" i="16"/>
  <c r="I166" i="16"/>
  <c r="I165" i="16"/>
  <c r="J165" i="16" s="1"/>
  <c r="I164" i="16"/>
  <c r="J164" i="16" s="1"/>
  <c r="A162" i="16"/>
  <c r="I161" i="16"/>
  <c r="J161" i="16" s="1"/>
  <c r="I160" i="16"/>
  <c r="J160" i="16" s="1"/>
  <c r="A157" i="16"/>
  <c r="I156" i="16"/>
  <c r="J156" i="16" s="1"/>
  <c r="I155" i="16"/>
  <c r="J155" i="16" s="1"/>
  <c r="A153" i="16"/>
  <c r="T152" i="16"/>
  <c r="N152" i="16"/>
  <c r="I152" i="16"/>
  <c r="J152" i="16" s="1"/>
  <c r="AD152" i="16" s="1"/>
  <c r="I151" i="16"/>
  <c r="J151" i="16" s="1"/>
  <c r="A149" i="16"/>
  <c r="X148" i="16"/>
  <c r="J148" i="16"/>
  <c r="I147" i="16"/>
  <c r="J147" i="16" s="1"/>
  <c r="I146" i="16"/>
  <c r="J146" i="16" s="1"/>
  <c r="I145" i="16"/>
  <c r="J145" i="16" s="1"/>
  <c r="I144" i="16"/>
  <c r="J144" i="16" s="1"/>
  <c r="T144" i="16" s="1"/>
  <c r="I143" i="16"/>
  <c r="J143" i="16" s="1"/>
  <c r="I142" i="16"/>
  <c r="J142" i="16" s="1"/>
  <c r="I141" i="16"/>
  <c r="J141" i="16" s="1"/>
  <c r="I140" i="16"/>
  <c r="J140" i="16" s="1"/>
  <c r="T140" i="16" s="1"/>
  <c r="I139" i="16"/>
  <c r="J139" i="16" s="1"/>
  <c r="I138" i="16"/>
  <c r="J138" i="16" s="1"/>
  <c r="A136" i="16"/>
  <c r="I135" i="16"/>
  <c r="J135" i="16" s="1"/>
  <c r="I134" i="16"/>
  <c r="J134" i="16" s="1"/>
  <c r="I133" i="16"/>
  <c r="J133" i="16" s="1"/>
  <c r="I132" i="16"/>
  <c r="J132" i="16" s="1"/>
  <c r="V132" i="16" s="1"/>
  <c r="I131" i="16"/>
  <c r="J131" i="16" s="1"/>
  <c r="I130" i="16"/>
  <c r="J130" i="16" s="1"/>
  <c r="I129" i="16"/>
  <c r="J129" i="16" s="1"/>
  <c r="I128" i="16"/>
  <c r="J128" i="16" s="1"/>
  <c r="V128" i="16" s="1"/>
  <c r="I127" i="16"/>
  <c r="J127" i="16" s="1"/>
  <c r="I126" i="16"/>
  <c r="J126" i="16" s="1"/>
  <c r="I125" i="16"/>
  <c r="J125" i="16" s="1"/>
  <c r="A123" i="16"/>
  <c r="I122" i="16"/>
  <c r="J122" i="16" s="1"/>
  <c r="I121" i="16"/>
  <c r="J121" i="16" s="1"/>
  <c r="I120" i="16"/>
  <c r="J120" i="16" s="1"/>
  <c r="I119" i="16"/>
  <c r="J119" i="16" s="1"/>
  <c r="V119" i="16" s="1"/>
  <c r="I118" i="16"/>
  <c r="J118" i="16" s="1"/>
  <c r="I117" i="16"/>
  <c r="J117" i="16" s="1"/>
  <c r="A115" i="16"/>
  <c r="I114" i="16"/>
  <c r="J114" i="16" s="1"/>
  <c r="I113" i="16"/>
  <c r="J113" i="16" s="1"/>
  <c r="I112" i="16"/>
  <c r="J112" i="16" s="1"/>
  <c r="I111" i="16"/>
  <c r="J111" i="16" s="1"/>
  <c r="I110" i="16"/>
  <c r="J110" i="16" s="1"/>
  <c r="I109" i="16"/>
  <c r="J109" i="16" s="1"/>
  <c r="I108" i="16"/>
  <c r="J108" i="16" s="1"/>
  <c r="I107" i="16"/>
  <c r="J107" i="16" s="1"/>
  <c r="I106" i="16"/>
  <c r="J106" i="16" s="1"/>
  <c r="I105" i="16"/>
  <c r="J105" i="16" s="1"/>
  <c r="I104" i="16"/>
  <c r="J104" i="16" s="1"/>
  <c r="I103" i="16"/>
  <c r="J103" i="16" s="1"/>
  <c r="I102" i="16"/>
  <c r="J102" i="16" s="1"/>
  <c r="I101" i="16"/>
  <c r="J101" i="16" s="1"/>
  <c r="A99" i="16"/>
  <c r="I98" i="16"/>
  <c r="J98" i="16" s="1"/>
  <c r="I97" i="16"/>
  <c r="J97" i="16" s="1"/>
  <c r="I96" i="16"/>
  <c r="J96" i="16" s="1"/>
  <c r="I95" i="16"/>
  <c r="J95" i="16" s="1"/>
  <c r="I94" i="16"/>
  <c r="J94" i="16" s="1"/>
  <c r="I93" i="16"/>
  <c r="J93" i="16" s="1"/>
  <c r="I92" i="16"/>
  <c r="J92" i="16" s="1"/>
  <c r="I91" i="16"/>
  <c r="J91" i="16" s="1"/>
  <c r="I90" i="16"/>
  <c r="J90" i="16" s="1"/>
  <c r="I89" i="16"/>
  <c r="J89" i="16" s="1"/>
  <c r="I88" i="16"/>
  <c r="J88" i="16" s="1"/>
  <c r="I87" i="16"/>
  <c r="J87" i="16" s="1"/>
  <c r="I86" i="16"/>
  <c r="J86" i="16" s="1"/>
  <c r="I85" i="16"/>
  <c r="J85" i="16" s="1"/>
  <c r="J84" i="16"/>
  <c r="N84" i="16" s="1"/>
  <c r="A82" i="16"/>
  <c r="I81" i="16"/>
  <c r="J81" i="16" s="1"/>
  <c r="V81" i="16" s="1"/>
  <c r="I80" i="16"/>
  <c r="J80" i="16" s="1"/>
  <c r="I79" i="16"/>
  <c r="J79" i="16" s="1"/>
  <c r="I78" i="16"/>
  <c r="J78" i="16" s="1"/>
  <c r="I77" i="16"/>
  <c r="J77" i="16" s="1"/>
  <c r="V77" i="16" s="1"/>
  <c r="I76" i="16"/>
  <c r="J76" i="16" s="1"/>
  <c r="A74" i="16"/>
  <c r="I73" i="16"/>
  <c r="J73" i="16" s="1"/>
  <c r="I72" i="16"/>
  <c r="J72" i="16" s="1"/>
  <c r="V72" i="16" s="1"/>
  <c r="I71" i="16"/>
  <c r="J71" i="16" s="1"/>
  <c r="AD71" i="16" s="1"/>
  <c r="I70" i="16"/>
  <c r="J70" i="16" s="1"/>
  <c r="I69" i="16"/>
  <c r="J69" i="16" s="1"/>
  <c r="I68" i="16"/>
  <c r="J68" i="16" s="1"/>
  <c r="V68" i="16" s="1"/>
  <c r="I67" i="16"/>
  <c r="J67" i="16" s="1"/>
  <c r="AD67" i="16" s="1"/>
  <c r="I66" i="16"/>
  <c r="J66" i="16" s="1"/>
  <c r="I65" i="16"/>
  <c r="J65" i="16" s="1"/>
  <c r="I64" i="16"/>
  <c r="J64" i="16" s="1"/>
  <c r="I63" i="16"/>
  <c r="J63" i="16" s="1"/>
  <c r="I62" i="16"/>
  <c r="J62" i="16" s="1"/>
  <c r="I61" i="16"/>
  <c r="J61" i="16" s="1"/>
  <c r="I60" i="16"/>
  <c r="J60" i="16" s="1"/>
  <c r="I59" i="16"/>
  <c r="J59" i="16" s="1"/>
  <c r="A57" i="16"/>
  <c r="I56" i="16"/>
  <c r="J56" i="16" s="1"/>
  <c r="I55" i="16"/>
  <c r="J55" i="16" s="1"/>
  <c r="V54" i="16"/>
  <c r="I54" i="16"/>
  <c r="J54" i="16" s="1"/>
  <c r="AB54" i="16" s="1"/>
  <c r="I53" i="16"/>
  <c r="J53" i="16" s="1"/>
  <c r="I52" i="16"/>
  <c r="J52" i="16" s="1"/>
  <c r="I51" i="16"/>
  <c r="J51" i="16" s="1"/>
  <c r="I50" i="16"/>
  <c r="J50" i="16" s="1"/>
  <c r="AB50" i="16" s="1"/>
  <c r="I49" i="16"/>
  <c r="J49" i="16" s="1"/>
  <c r="I48" i="16"/>
  <c r="J48" i="16" s="1"/>
  <c r="A46" i="16"/>
  <c r="I45" i="16"/>
  <c r="J45" i="16" s="1"/>
  <c r="N45" i="16" s="1"/>
  <c r="J44" i="16"/>
  <c r="I44" i="16"/>
  <c r="I43" i="16"/>
  <c r="J43" i="16" s="1"/>
  <c r="I42" i="16"/>
  <c r="J42" i="16" s="1"/>
  <c r="I41" i="16"/>
  <c r="J41" i="16" s="1"/>
  <c r="I40" i="16"/>
  <c r="J40" i="16" s="1"/>
  <c r="I39" i="16"/>
  <c r="J39" i="16" s="1"/>
  <c r="I38" i="16"/>
  <c r="J38" i="16" s="1"/>
  <c r="A36" i="16"/>
  <c r="I35" i="16"/>
  <c r="J35" i="16" s="1"/>
  <c r="I34" i="16"/>
  <c r="J34" i="16" s="1"/>
  <c r="I33" i="16"/>
  <c r="J33" i="16" s="1"/>
  <c r="I32" i="16"/>
  <c r="J32" i="16" s="1"/>
  <c r="I31" i="16"/>
  <c r="J31" i="16" s="1"/>
  <c r="I30" i="16"/>
  <c r="J30" i="16" s="1"/>
  <c r="I29" i="16"/>
  <c r="J29" i="16" s="1"/>
  <c r="A27" i="16"/>
  <c r="I26" i="16"/>
  <c r="J26" i="16" s="1"/>
  <c r="I25" i="16"/>
  <c r="J25" i="16" s="1"/>
  <c r="I24" i="16"/>
  <c r="J24" i="16" s="1"/>
  <c r="I23" i="16"/>
  <c r="J23" i="16" s="1"/>
  <c r="AB23" i="16" s="1"/>
  <c r="A21" i="16"/>
  <c r="I20" i="16"/>
  <c r="J20" i="16" s="1"/>
  <c r="I19" i="16"/>
  <c r="J19" i="16" s="1"/>
  <c r="I18" i="16"/>
  <c r="J18" i="16" s="1"/>
  <c r="I17" i="16"/>
  <c r="J17" i="16" s="1"/>
  <c r="I16" i="16"/>
  <c r="J16" i="16" s="1"/>
  <c r="A14" i="16"/>
  <c r="I13" i="16"/>
  <c r="J13" i="16" s="1"/>
  <c r="AB13" i="16" s="1"/>
  <c r="I12" i="16"/>
  <c r="J12" i="16" s="1"/>
  <c r="I11" i="16"/>
  <c r="J11" i="16" s="1"/>
  <c r="I10" i="16"/>
  <c r="J10" i="16" s="1"/>
  <c r="I9" i="16"/>
  <c r="J9" i="16" s="1"/>
  <c r="I8" i="16"/>
  <c r="J8" i="16" s="1"/>
  <c r="I7" i="16"/>
  <c r="J7" i="16" s="1"/>
  <c r="I6" i="16"/>
  <c r="AB334" i="16" l="1"/>
  <c r="T482" i="16"/>
  <c r="X503" i="16"/>
  <c r="L526" i="16"/>
  <c r="N526" i="16"/>
  <c r="V527" i="16"/>
  <c r="N527" i="16"/>
  <c r="L527" i="16"/>
  <c r="N525" i="16"/>
  <c r="L525" i="16"/>
  <c r="N529" i="16"/>
  <c r="L529" i="16"/>
  <c r="AD524" i="16"/>
  <c r="N524" i="16"/>
  <c r="L524" i="16"/>
  <c r="N528" i="16"/>
  <c r="L528" i="16"/>
  <c r="AE406" i="16"/>
  <c r="AH406" i="16" s="1"/>
  <c r="AE407" i="16"/>
  <c r="AH407" i="16" s="1"/>
  <c r="AE405" i="16"/>
  <c r="AH405" i="16" s="1"/>
  <c r="T351" i="16"/>
  <c r="V412" i="16"/>
  <c r="AB444" i="16"/>
  <c r="AB461" i="16"/>
  <c r="R553" i="16"/>
  <c r="X13" i="16"/>
  <c r="N54" i="16"/>
  <c r="V213" i="16"/>
  <c r="AD226" i="16"/>
  <c r="V247" i="16"/>
  <c r="Z316" i="16"/>
  <c r="T338" i="16"/>
  <c r="X379" i="16"/>
  <c r="Z428" i="16"/>
  <c r="X453" i="16"/>
  <c r="N466" i="16"/>
  <c r="N482" i="16"/>
  <c r="T548" i="16"/>
  <c r="AB550" i="16"/>
  <c r="Z552" i="16"/>
  <c r="N562" i="16"/>
  <c r="AD588" i="16"/>
  <c r="AD593" i="16"/>
  <c r="AB209" i="16"/>
  <c r="X317" i="16"/>
  <c r="R333" i="16"/>
  <c r="N429" i="16"/>
  <c r="L449" i="16"/>
  <c r="AE449" i="16" s="1"/>
  <c r="AH449" i="16" s="1"/>
  <c r="N13" i="16"/>
  <c r="T213" i="16"/>
  <c r="T226" i="16"/>
  <c r="T312" i="16"/>
  <c r="N316" i="16"/>
  <c r="AB317" i="16"/>
  <c r="AB333" i="16"/>
  <c r="N338" i="16"/>
  <c r="X429" i="16"/>
  <c r="R435" i="16"/>
  <c r="T449" i="16"/>
  <c r="X527" i="16"/>
  <c r="L548" i="16"/>
  <c r="X550" i="16"/>
  <c r="Z515" i="16"/>
  <c r="N515" i="16"/>
  <c r="R515" i="16"/>
  <c r="N469" i="16"/>
  <c r="AB469" i="16"/>
  <c r="N80" i="16"/>
  <c r="T80" i="16"/>
  <c r="X195" i="16"/>
  <c r="AB195" i="16"/>
  <c r="N325" i="16"/>
  <c r="X325" i="16"/>
  <c r="AB341" i="16"/>
  <c r="T441" i="16"/>
  <c r="V441" i="16"/>
  <c r="N502" i="16"/>
  <c r="AB502" i="16"/>
  <c r="T524" i="16"/>
  <c r="V45" i="16"/>
  <c r="N67" i="16"/>
  <c r="T67" i="16"/>
  <c r="AD80" i="16"/>
  <c r="N148" i="16"/>
  <c r="V148" i="16"/>
  <c r="N177" i="16"/>
  <c r="X177" i="16"/>
  <c r="AB177" i="16"/>
  <c r="N195" i="16"/>
  <c r="T250" i="16"/>
  <c r="AD250" i="16"/>
  <c r="AB325" i="16"/>
  <c r="T350" i="16"/>
  <c r="V401" i="16"/>
  <c r="X445" i="16"/>
  <c r="AB445" i="16"/>
  <c r="Z486" i="16"/>
  <c r="AB486" i="16"/>
  <c r="R502" i="16"/>
  <c r="V536" i="16"/>
  <c r="L536" i="16"/>
  <c r="N536" i="16"/>
  <c r="T557" i="16"/>
  <c r="V561" i="16"/>
  <c r="N76" i="16"/>
  <c r="T76" i="16"/>
  <c r="X245" i="16"/>
  <c r="AD76" i="16"/>
  <c r="T84" i="16"/>
  <c r="AB84" i="16"/>
  <c r="AB377" i="16"/>
  <c r="Z377" i="16"/>
  <c r="N71" i="16"/>
  <c r="T71" i="16"/>
  <c r="AD84" i="16"/>
  <c r="R210" i="16"/>
  <c r="Z210" i="16"/>
  <c r="R241" i="16"/>
  <c r="X241" i="16"/>
  <c r="N399" i="16"/>
  <c r="Z401" i="16"/>
  <c r="AB428" i="16"/>
  <c r="L428" i="16"/>
  <c r="X521" i="16"/>
  <c r="X528" i="16"/>
  <c r="Z528" i="16"/>
  <c r="AB536" i="16"/>
  <c r="R539" i="16"/>
  <c r="N553" i="16"/>
  <c r="R557" i="16"/>
  <c r="N571" i="16"/>
  <c r="X209" i="16"/>
  <c r="AD239" i="16"/>
  <c r="N324" i="16"/>
  <c r="L338" i="16"/>
  <c r="N379" i="16"/>
  <c r="AB420" i="16"/>
  <c r="L435" i="16"/>
  <c r="R444" i="16"/>
  <c r="L466" i="16"/>
  <c r="L482" i="16"/>
  <c r="L562" i="16"/>
  <c r="Z8" i="16"/>
  <c r="P8" i="16"/>
  <c r="AB8" i="16"/>
  <c r="R8" i="16"/>
  <c r="Z17" i="16"/>
  <c r="P17" i="16"/>
  <c r="R17" i="16"/>
  <c r="AB17" i="16"/>
  <c r="P52" i="16"/>
  <c r="P66" i="16"/>
  <c r="T66" i="16"/>
  <c r="R66" i="16"/>
  <c r="P70" i="16"/>
  <c r="T70" i="16"/>
  <c r="R70" i="16"/>
  <c r="P87" i="16"/>
  <c r="P161" i="16"/>
  <c r="T161" i="16"/>
  <c r="P176" i="16"/>
  <c r="V176" i="16"/>
  <c r="R176" i="16"/>
  <c r="N176" i="16"/>
  <c r="Z176" i="16"/>
  <c r="L176" i="16"/>
  <c r="AB176" i="16"/>
  <c r="AB253" i="16"/>
  <c r="P253" i="16"/>
  <c r="R253" i="16"/>
  <c r="T253" i="16"/>
  <c r="P258" i="16"/>
  <c r="T271" i="16"/>
  <c r="P271" i="16"/>
  <c r="Z271" i="16"/>
  <c r="R471" i="16"/>
  <c r="P471" i="16"/>
  <c r="L586" i="16"/>
  <c r="P586" i="16"/>
  <c r="AB586" i="16"/>
  <c r="Z586" i="16"/>
  <c r="P12" i="16"/>
  <c r="AB12" i="16"/>
  <c r="V12" i="16"/>
  <c r="R12" i="16"/>
  <c r="N12" i="16"/>
  <c r="Z12" i="16"/>
  <c r="L12" i="16"/>
  <c r="P31" i="16"/>
  <c r="N31" i="16"/>
  <c r="R31" i="16"/>
  <c r="AB31" i="16"/>
  <c r="Z31" i="16"/>
  <c r="AB43" i="16"/>
  <c r="P43" i="16"/>
  <c r="AD60" i="16"/>
  <c r="P60" i="16"/>
  <c r="X98" i="16"/>
  <c r="P98" i="16"/>
  <c r="P117" i="16"/>
  <c r="T117" i="16"/>
  <c r="AB156" i="16"/>
  <c r="P156" i="16"/>
  <c r="R156" i="16"/>
  <c r="T156" i="16"/>
  <c r="P208" i="16"/>
  <c r="V208" i="16"/>
  <c r="AB208" i="16"/>
  <c r="Z208" i="16"/>
  <c r="L208" i="16"/>
  <c r="R208" i="16"/>
  <c r="N208" i="16"/>
  <c r="P216" i="16"/>
  <c r="Z216" i="16"/>
  <c r="L216" i="16"/>
  <c r="V216" i="16"/>
  <c r="AB216" i="16"/>
  <c r="N216" i="16"/>
  <c r="R216" i="16"/>
  <c r="AB221" i="16"/>
  <c r="P221" i="16"/>
  <c r="T221" i="16"/>
  <c r="R221" i="16"/>
  <c r="AB225" i="16"/>
  <c r="P225" i="16"/>
  <c r="T225" i="16"/>
  <c r="R225" i="16"/>
  <c r="P306" i="16"/>
  <c r="X306" i="16"/>
  <c r="AB354" i="16"/>
  <c r="P354" i="16"/>
  <c r="T354" i="16"/>
  <c r="R354" i="16"/>
  <c r="P391" i="16"/>
  <c r="X426" i="16"/>
  <c r="P426" i="16"/>
  <c r="AD19" i="16"/>
  <c r="P19" i="16"/>
  <c r="P40" i="16"/>
  <c r="N40" i="16"/>
  <c r="AB40" i="16"/>
  <c r="R40" i="16"/>
  <c r="Z40" i="16"/>
  <c r="T95" i="16"/>
  <c r="P95" i="16"/>
  <c r="X107" i="16"/>
  <c r="P107" i="16"/>
  <c r="P121" i="16"/>
  <c r="T121" i="16"/>
  <c r="P126" i="16"/>
  <c r="T126" i="16"/>
  <c r="P130" i="16"/>
  <c r="T130" i="16"/>
  <c r="P134" i="16"/>
  <c r="T134" i="16"/>
  <c r="P139" i="16"/>
  <c r="T139" i="16"/>
  <c r="AB151" i="16"/>
  <c r="P151" i="16"/>
  <c r="J150" i="16"/>
  <c r="T151" i="16"/>
  <c r="T150" i="16" s="1"/>
  <c r="J32" i="14" s="1"/>
  <c r="R151" i="16"/>
  <c r="T170" i="16"/>
  <c r="P170" i="16"/>
  <c r="P180" i="16"/>
  <c r="AB180" i="16"/>
  <c r="P189" i="16"/>
  <c r="Z189" i="16"/>
  <c r="AB189" i="16"/>
  <c r="R189" i="16"/>
  <c r="N189" i="16"/>
  <c r="P199" i="16"/>
  <c r="AB199" i="16"/>
  <c r="Z199" i="16"/>
  <c r="R199" i="16"/>
  <c r="N199" i="16"/>
  <c r="AB229" i="16"/>
  <c r="P229" i="16"/>
  <c r="R229" i="16"/>
  <c r="T229" i="16"/>
  <c r="T279" i="16"/>
  <c r="P279" i="16"/>
  <c r="Z279" i="16"/>
  <c r="P300" i="16"/>
  <c r="AB300" i="16"/>
  <c r="N300" i="16"/>
  <c r="Z300" i="16"/>
  <c r="L300" i="16"/>
  <c r="V300" i="16"/>
  <c r="R300" i="16"/>
  <c r="P518" i="16"/>
  <c r="X518" i="16"/>
  <c r="P545" i="16"/>
  <c r="R545" i="16"/>
  <c r="N545" i="16"/>
  <c r="AB545" i="16"/>
  <c r="Z545" i="16"/>
  <c r="P549" i="16"/>
  <c r="V549" i="16"/>
  <c r="T549" i="16"/>
  <c r="P25" i="16"/>
  <c r="X90" i="16"/>
  <c r="P90" i="16"/>
  <c r="P104" i="16"/>
  <c r="J100" i="16"/>
  <c r="P143" i="16"/>
  <c r="T143" i="16"/>
  <c r="P165" i="16"/>
  <c r="P211" i="16"/>
  <c r="AB246" i="16"/>
  <c r="P246" i="16"/>
  <c r="T246" i="16"/>
  <c r="R246" i="16"/>
  <c r="AB249" i="16"/>
  <c r="P249" i="16"/>
  <c r="R249" i="16"/>
  <c r="T249" i="16"/>
  <c r="P257" i="16"/>
  <c r="T263" i="16"/>
  <c r="P263" i="16"/>
  <c r="Z263" i="16"/>
  <c r="P415" i="16"/>
  <c r="R415" i="16"/>
  <c r="N415" i="16"/>
  <c r="AB415" i="16"/>
  <c r="Z415" i="16"/>
  <c r="P489" i="16"/>
  <c r="Z489" i="16"/>
  <c r="AB34" i="16"/>
  <c r="P34" i="16"/>
  <c r="P49" i="16"/>
  <c r="Z49" i="16"/>
  <c r="N49" i="16"/>
  <c r="AB49" i="16"/>
  <c r="R49" i="16"/>
  <c r="P79" i="16"/>
  <c r="T79" i="16"/>
  <c r="R79" i="16"/>
  <c r="P147" i="16"/>
  <c r="T147" i="16"/>
  <c r="T267" i="16"/>
  <c r="P267" i="16"/>
  <c r="Z267" i="16"/>
  <c r="P53" i="16"/>
  <c r="P112" i="16"/>
  <c r="X174" i="16"/>
  <c r="P174" i="16"/>
  <c r="P206" i="16"/>
  <c r="X206" i="16"/>
  <c r="AD10" i="16"/>
  <c r="P10" i="16"/>
  <c r="P16" i="16"/>
  <c r="P20" i="16"/>
  <c r="P24" i="16"/>
  <c r="P26" i="16"/>
  <c r="P33" i="16"/>
  <c r="P35" i="16"/>
  <c r="P42" i="16"/>
  <c r="P44" i="16"/>
  <c r="P48" i="16"/>
  <c r="P55" i="16"/>
  <c r="P62" i="16"/>
  <c r="V62" i="16"/>
  <c r="P63" i="16"/>
  <c r="P64" i="16"/>
  <c r="P86" i="16"/>
  <c r="P91" i="16"/>
  <c r="X94" i="16"/>
  <c r="P94" i="16"/>
  <c r="V97" i="16"/>
  <c r="P97" i="16"/>
  <c r="P106" i="16"/>
  <c r="T108" i="16"/>
  <c r="P108" i="16"/>
  <c r="X111" i="16"/>
  <c r="P111" i="16"/>
  <c r="P127" i="16"/>
  <c r="AD131" i="16"/>
  <c r="P131" i="16"/>
  <c r="P135" i="16"/>
  <c r="P155" i="16"/>
  <c r="T166" i="16"/>
  <c r="P166" i="16"/>
  <c r="P169" i="16"/>
  <c r="P179" i="16"/>
  <c r="V182" i="16"/>
  <c r="P182" i="16"/>
  <c r="AB234" i="16"/>
  <c r="P234" i="16"/>
  <c r="AB243" i="16"/>
  <c r="P243" i="16"/>
  <c r="P259" i="16"/>
  <c r="T275" i="16"/>
  <c r="P275" i="16"/>
  <c r="Z275" i="16"/>
  <c r="P286" i="16"/>
  <c r="T299" i="16"/>
  <c r="P299" i="16"/>
  <c r="Z299" i="16"/>
  <c r="AD302" i="16"/>
  <c r="P302" i="16"/>
  <c r="P308" i="16"/>
  <c r="R308" i="16"/>
  <c r="AB308" i="16"/>
  <c r="N308" i="16"/>
  <c r="P332" i="16"/>
  <c r="X332" i="16"/>
  <c r="L332" i="16"/>
  <c r="P336" i="16"/>
  <c r="P345" i="16"/>
  <c r="AB345" i="16"/>
  <c r="T345" i="16"/>
  <c r="P376" i="16"/>
  <c r="P383" i="16"/>
  <c r="P387" i="16"/>
  <c r="P398" i="16"/>
  <c r="P414" i="16"/>
  <c r="AE414" i="16" s="1"/>
  <c r="AH414" i="16" s="1"/>
  <c r="Z414" i="16"/>
  <c r="R414" i="16"/>
  <c r="P418" i="16"/>
  <c r="X418" i="16"/>
  <c r="P432" i="16"/>
  <c r="P436" i="16"/>
  <c r="Z436" i="16"/>
  <c r="L436" i="16"/>
  <c r="V436" i="16"/>
  <c r="P458" i="16"/>
  <c r="N458" i="16"/>
  <c r="P468" i="16"/>
  <c r="Z468" i="16"/>
  <c r="P477" i="16"/>
  <c r="Z477" i="16"/>
  <c r="R477" i="16"/>
  <c r="P483" i="16"/>
  <c r="V483" i="16"/>
  <c r="N483" i="16"/>
  <c r="P490" i="16"/>
  <c r="P497" i="16"/>
  <c r="AD497" i="16"/>
  <c r="R497" i="16"/>
  <c r="Z526" i="16"/>
  <c r="P526" i="16"/>
  <c r="AD526" i="16"/>
  <c r="T526" i="16"/>
  <c r="L534" i="16"/>
  <c r="P534" i="16"/>
  <c r="P544" i="16"/>
  <c r="Z544" i="16"/>
  <c r="R544" i="16"/>
  <c r="P565" i="16"/>
  <c r="N565" i="16"/>
  <c r="AB565" i="16"/>
  <c r="P577" i="16"/>
  <c r="P7" i="16"/>
  <c r="P18" i="16"/>
  <c r="X45" i="16"/>
  <c r="P51" i="16"/>
  <c r="Z62" i="16"/>
  <c r="N63" i="16"/>
  <c r="P69" i="16"/>
  <c r="P73" i="16"/>
  <c r="T92" i="16"/>
  <c r="P92" i="16"/>
  <c r="T109" i="16"/>
  <c r="P109" i="16"/>
  <c r="AD118" i="16"/>
  <c r="P118" i="16"/>
  <c r="AD122" i="16"/>
  <c r="P122" i="16"/>
  <c r="T127" i="16"/>
  <c r="T135" i="16"/>
  <c r="P145" i="16"/>
  <c r="X182" i="16"/>
  <c r="P186" i="16"/>
  <c r="X186" i="16"/>
  <c r="L202" i="16"/>
  <c r="P207" i="16"/>
  <c r="P224" i="16"/>
  <c r="R233" i="16"/>
  <c r="AD240" i="16"/>
  <c r="P240" i="16"/>
  <c r="R242" i="16"/>
  <c r="T264" i="16"/>
  <c r="P264" i="16"/>
  <c r="T268" i="16"/>
  <c r="P268" i="16"/>
  <c r="T276" i="16"/>
  <c r="P276" i="16"/>
  <c r="V281" i="16"/>
  <c r="P281" i="16"/>
  <c r="X281" i="16"/>
  <c r="T287" i="16"/>
  <c r="P287" i="16"/>
  <c r="Z287" i="16"/>
  <c r="L308" i="16"/>
  <c r="P311" i="16"/>
  <c r="P314" i="16"/>
  <c r="P320" i="16"/>
  <c r="AB320" i="16"/>
  <c r="T320" i="16"/>
  <c r="T327" i="16"/>
  <c r="P327" i="16"/>
  <c r="AB327" i="16"/>
  <c r="P339" i="16"/>
  <c r="V339" i="16"/>
  <c r="N339" i="16"/>
  <c r="L345" i="16"/>
  <c r="Z376" i="16"/>
  <c r="P380" i="16"/>
  <c r="P388" i="16"/>
  <c r="X400" i="16"/>
  <c r="P400" i="16"/>
  <c r="Z400" i="16"/>
  <c r="L418" i="16"/>
  <c r="L425" i="16"/>
  <c r="P425" i="16"/>
  <c r="V425" i="16"/>
  <c r="T425" i="16"/>
  <c r="P433" i="16"/>
  <c r="AD433" i="16"/>
  <c r="L433" i="16"/>
  <c r="AB433" i="16"/>
  <c r="P447" i="16"/>
  <c r="P452" i="16"/>
  <c r="Z452" i="16"/>
  <c r="L452" i="16"/>
  <c r="V452" i="16"/>
  <c r="P460" i="16"/>
  <c r="Z460" i="16"/>
  <c r="L460" i="16"/>
  <c r="AE460" i="16" s="1"/>
  <c r="AH460" i="16" s="1"/>
  <c r="V460" i="16"/>
  <c r="P470" i="16"/>
  <c r="AB470" i="16"/>
  <c r="T470" i="16"/>
  <c r="P474" i="16"/>
  <c r="N474" i="16"/>
  <c r="AB474" i="16"/>
  <c r="L474" i="16"/>
  <c r="P480" i="16"/>
  <c r="L480" i="16"/>
  <c r="AD483" i="16"/>
  <c r="L494" i="16"/>
  <c r="P494" i="16"/>
  <c r="P506" i="16"/>
  <c r="AB506" i="16"/>
  <c r="P511" i="16"/>
  <c r="V511" i="16"/>
  <c r="T511" i="16"/>
  <c r="P520" i="16"/>
  <c r="V520" i="16"/>
  <c r="N520" i="16"/>
  <c r="P535" i="16"/>
  <c r="L535" i="16"/>
  <c r="J560" i="16"/>
  <c r="X569" i="16"/>
  <c r="P569" i="16"/>
  <c r="P29" i="16"/>
  <c r="X32" i="16"/>
  <c r="P32" i="16"/>
  <c r="X41" i="16"/>
  <c r="P41" i="16"/>
  <c r="L45" i="16"/>
  <c r="X54" i="16"/>
  <c r="N62" i="16"/>
  <c r="AB62" i="16"/>
  <c r="X63" i="16"/>
  <c r="P84" i="16"/>
  <c r="V85" i="16"/>
  <c r="P85" i="16"/>
  <c r="P102" i="16"/>
  <c r="P13" i="16"/>
  <c r="P30" i="16"/>
  <c r="AB32" i="16"/>
  <c r="P39" i="16"/>
  <c r="AB41" i="16"/>
  <c r="P50" i="16"/>
  <c r="L54" i="16"/>
  <c r="P59" i="16"/>
  <c r="R62" i="16"/>
  <c r="AB63" i="16"/>
  <c r="P67" i="16"/>
  <c r="AD68" i="16"/>
  <c r="P68" i="16"/>
  <c r="P71" i="16"/>
  <c r="AD72" i="16"/>
  <c r="P72" i="16"/>
  <c r="AB76" i="16"/>
  <c r="P76" i="16"/>
  <c r="P77" i="16"/>
  <c r="P80" i="16"/>
  <c r="AD81" i="16"/>
  <c r="P81" i="16"/>
  <c r="L84" i="16"/>
  <c r="X84" i="16"/>
  <c r="P88" i="16"/>
  <c r="T96" i="16"/>
  <c r="P96" i="16"/>
  <c r="T105" i="16"/>
  <c r="P105" i="16"/>
  <c r="T113" i="16"/>
  <c r="P113" i="16"/>
  <c r="P119" i="16"/>
  <c r="P138" i="16"/>
  <c r="P140" i="16"/>
  <c r="P142" i="16"/>
  <c r="AD144" i="16"/>
  <c r="P144" i="16"/>
  <c r="P146" i="16"/>
  <c r="P148" i="16"/>
  <c r="AD148" i="16"/>
  <c r="AB152" i="16"/>
  <c r="P152" i="16"/>
  <c r="P160" i="16"/>
  <c r="P171" i="16"/>
  <c r="P175" i="16"/>
  <c r="N186" i="16"/>
  <c r="P187" i="16"/>
  <c r="V195" i="16"/>
  <c r="P195" i="16"/>
  <c r="Z196" i="16"/>
  <c r="P196" i="16"/>
  <c r="P200" i="16"/>
  <c r="X207" i="16"/>
  <c r="P213" i="16"/>
  <c r="X215" i="16"/>
  <c r="P215" i="16"/>
  <c r="AB222" i="16"/>
  <c r="P222" i="16"/>
  <c r="AD223" i="16"/>
  <c r="P223" i="16"/>
  <c r="AB226" i="16"/>
  <c r="P226" i="16"/>
  <c r="AD227" i="16"/>
  <c r="P227" i="16"/>
  <c r="AD234" i="16"/>
  <c r="P241" i="16"/>
  <c r="AD243" i="16"/>
  <c r="AB250" i="16"/>
  <c r="P250" i="16"/>
  <c r="AD251" i="16"/>
  <c r="P251" i="16"/>
  <c r="P256" i="16"/>
  <c r="V265" i="16"/>
  <c r="P265" i="16"/>
  <c r="V269" i="16"/>
  <c r="P269" i="16"/>
  <c r="X269" i="16"/>
  <c r="T272" i="16"/>
  <c r="P272" i="16"/>
  <c r="V277" i="16"/>
  <c r="P277" i="16"/>
  <c r="X277" i="16"/>
  <c r="T280" i="16"/>
  <c r="P280" i="16"/>
  <c r="V285" i="16"/>
  <c r="P285" i="16"/>
  <c r="X285" i="16"/>
  <c r="T292" i="16"/>
  <c r="P292" i="16"/>
  <c r="T295" i="16"/>
  <c r="P295" i="16"/>
  <c r="Z295" i="16"/>
  <c r="P298" i="16"/>
  <c r="P304" i="16"/>
  <c r="Z308" i="16"/>
  <c r="R312" i="16"/>
  <c r="P312" i="16"/>
  <c r="X314" i="16"/>
  <c r="P316" i="16"/>
  <c r="V316" i="16"/>
  <c r="R316" i="16"/>
  <c r="AB316" i="16"/>
  <c r="P321" i="16"/>
  <c r="AD321" i="16"/>
  <c r="R328" i="16"/>
  <c r="P328" i="16"/>
  <c r="P331" i="16"/>
  <c r="P340" i="16"/>
  <c r="R340" i="16"/>
  <c r="AB350" i="16"/>
  <c r="P350" i="16"/>
  <c r="R350" i="16"/>
  <c r="T359" i="16"/>
  <c r="P359" i="16"/>
  <c r="T365" i="16"/>
  <c r="P365" i="16"/>
  <c r="T369" i="16"/>
  <c r="P369" i="16"/>
  <c r="V369" i="16"/>
  <c r="T372" i="16"/>
  <c r="P372" i="16"/>
  <c r="P397" i="16"/>
  <c r="P401" i="16"/>
  <c r="R401" i="16"/>
  <c r="AB401" i="16"/>
  <c r="N401" i="16"/>
  <c r="V402" i="16"/>
  <c r="P402" i="16"/>
  <c r="AB402" i="16"/>
  <c r="X402" i="16"/>
  <c r="A406" i="16"/>
  <c r="P413" i="16"/>
  <c r="P417" i="16"/>
  <c r="P422" i="16"/>
  <c r="Z422" i="16"/>
  <c r="R422" i="16"/>
  <c r="R431" i="16"/>
  <c r="P431" i="16"/>
  <c r="T433" i="16"/>
  <c r="AB436" i="16"/>
  <c r="AD438" i="16"/>
  <c r="P438" i="16"/>
  <c r="R448" i="16"/>
  <c r="P448" i="16"/>
  <c r="AB448" i="16"/>
  <c r="R452" i="16"/>
  <c r="P455" i="16"/>
  <c r="P457" i="16"/>
  <c r="R460" i="16"/>
  <c r="V473" i="16"/>
  <c r="P473" i="16"/>
  <c r="X474" i="16"/>
  <c r="P478" i="16"/>
  <c r="AB478" i="16"/>
  <c r="T478" i="16"/>
  <c r="X480" i="16"/>
  <c r="L486" i="16"/>
  <c r="P486" i="16"/>
  <c r="AB494" i="16"/>
  <c r="P517" i="16"/>
  <c r="V517" i="16"/>
  <c r="R517" i="16"/>
  <c r="P519" i="16"/>
  <c r="AD519" i="16"/>
  <c r="X520" i="16"/>
  <c r="P527" i="16"/>
  <c r="AB527" i="16"/>
  <c r="AB530" i="16"/>
  <c r="P530" i="16"/>
  <c r="AD530" i="16"/>
  <c r="T530" i="16"/>
  <c r="V535" i="16"/>
  <c r="P539" i="16"/>
  <c r="N539" i="16"/>
  <c r="AB539" i="16"/>
  <c r="AD547" i="16"/>
  <c r="P547" i="16"/>
  <c r="P570" i="16"/>
  <c r="P581" i="16"/>
  <c r="Z581" i="16"/>
  <c r="T581" i="16"/>
  <c r="L587" i="16"/>
  <c r="P587" i="16"/>
  <c r="AB587" i="16"/>
  <c r="X594" i="16"/>
  <c r="P594" i="16"/>
  <c r="R594" i="16"/>
  <c r="V89" i="16"/>
  <c r="P89" i="16"/>
  <c r="X103" i="16"/>
  <c r="P103" i="16"/>
  <c r="P114" i="16"/>
  <c r="P125" i="16"/>
  <c r="P129" i="16"/>
  <c r="P133" i="16"/>
  <c r="P164" i="16"/>
  <c r="L181" i="16"/>
  <c r="P181" i="16"/>
  <c r="P185" i="16"/>
  <c r="T190" i="16"/>
  <c r="P190" i="16"/>
  <c r="P192" i="16"/>
  <c r="P202" i="16"/>
  <c r="R212" i="16"/>
  <c r="P212" i="16"/>
  <c r="P214" i="16"/>
  <c r="P220" i="16"/>
  <c r="R232" i="16"/>
  <c r="P232" i="16"/>
  <c r="AB233" i="16"/>
  <c r="P233" i="16"/>
  <c r="AD235" i="16"/>
  <c r="P235" i="16"/>
  <c r="AB242" i="16"/>
  <c r="P242" i="16"/>
  <c r="AD244" i="16"/>
  <c r="P244" i="16"/>
  <c r="P270" i="16"/>
  <c r="P278" i="16"/>
  <c r="T283" i="16"/>
  <c r="P283" i="16"/>
  <c r="Z283" i="16"/>
  <c r="T296" i="16"/>
  <c r="P296" i="16"/>
  <c r="L305" i="16"/>
  <c r="P305" i="16"/>
  <c r="V305" i="16"/>
  <c r="T305" i="16"/>
  <c r="V309" i="16"/>
  <c r="P309" i="16"/>
  <c r="AB309" i="16"/>
  <c r="X309" i="16"/>
  <c r="P343" i="16"/>
  <c r="AD343" i="16"/>
  <c r="V343" i="16"/>
  <c r="P394" i="16"/>
  <c r="P419" i="16"/>
  <c r="V419" i="16"/>
  <c r="T419" i="16"/>
  <c r="P443" i="16"/>
  <c r="X443" i="16"/>
  <c r="L443" i="16"/>
  <c r="P472" i="16"/>
  <c r="P479" i="16"/>
  <c r="N488" i="16"/>
  <c r="P488" i="16"/>
  <c r="AD488" i="16"/>
  <c r="X488" i="16"/>
  <c r="P493" i="16"/>
  <c r="P512" i="16"/>
  <c r="N512" i="16"/>
  <c r="AB512" i="16"/>
  <c r="L512" i="16"/>
  <c r="P523" i="16"/>
  <c r="R523" i="16"/>
  <c r="N523" i="16"/>
  <c r="P537" i="16"/>
  <c r="X537" i="16"/>
  <c r="P568" i="16"/>
  <c r="P576" i="16"/>
  <c r="AB576" i="16"/>
  <c r="N576" i="16"/>
  <c r="Z576" i="16"/>
  <c r="L576" i="16"/>
  <c r="P11" i="16"/>
  <c r="P45" i="16"/>
  <c r="P56" i="16"/>
  <c r="L62" i="16"/>
  <c r="P65" i="16"/>
  <c r="P78" i="16"/>
  <c r="T101" i="16"/>
  <c r="P101" i="16"/>
  <c r="P120" i="16"/>
  <c r="T131" i="16"/>
  <c r="P141" i="16"/>
  <c r="P167" i="16"/>
  <c r="T181" i="16"/>
  <c r="L185" i="16"/>
  <c r="Z188" i="16"/>
  <c r="P188" i="16"/>
  <c r="AB190" i="16"/>
  <c r="V214" i="16"/>
  <c r="P228" i="16"/>
  <c r="X232" i="16"/>
  <c r="N234" i="16"/>
  <c r="AB239" i="16"/>
  <c r="P239" i="16"/>
  <c r="N243" i="16"/>
  <c r="P248" i="16"/>
  <c r="P252" i="16"/>
  <c r="P266" i="16"/>
  <c r="V273" i="16"/>
  <c r="P273" i="16"/>
  <c r="X273" i="16"/>
  <c r="T284" i="16"/>
  <c r="P284" i="16"/>
  <c r="P290" i="16"/>
  <c r="V296" i="16"/>
  <c r="N309" i="16"/>
  <c r="Z323" i="16"/>
  <c r="P323" i="16"/>
  <c r="P341" i="16"/>
  <c r="T341" i="16"/>
  <c r="R341" i="16"/>
  <c r="P395" i="16"/>
  <c r="P403" i="16"/>
  <c r="P420" i="16"/>
  <c r="V420" i="16"/>
  <c r="N420" i="16"/>
  <c r="P434" i="16"/>
  <c r="N434" i="16"/>
  <c r="AD434" i="16"/>
  <c r="L434" i="16"/>
  <c r="N436" i="16"/>
  <c r="P450" i="16"/>
  <c r="X450" i="16"/>
  <c r="P456" i="16"/>
  <c r="AB456" i="16"/>
  <c r="T456" i="16"/>
  <c r="V458" i="16"/>
  <c r="T472" i="16"/>
  <c r="P476" i="16"/>
  <c r="Z476" i="16"/>
  <c r="N477" i="16"/>
  <c r="P481" i="16"/>
  <c r="V481" i="16"/>
  <c r="L491" i="16"/>
  <c r="AE491" i="16" s="1"/>
  <c r="AH491" i="16" s="1"/>
  <c r="P491" i="16"/>
  <c r="V498" i="16"/>
  <c r="P498" i="16"/>
  <c r="AE498" i="16" s="1"/>
  <c r="AH498" i="16" s="1"/>
  <c r="P508" i="16"/>
  <c r="P514" i="16"/>
  <c r="Z523" i="16"/>
  <c r="P563" i="16"/>
  <c r="X563" i="16"/>
  <c r="R565" i="16"/>
  <c r="P575" i="16"/>
  <c r="X575" i="16"/>
  <c r="R576" i="16"/>
  <c r="P582" i="16"/>
  <c r="T595" i="16"/>
  <c r="P595" i="16"/>
  <c r="L595" i="16"/>
  <c r="AB9" i="16"/>
  <c r="P9" i="16"/>
  <c r="X23" i="16"/>
  <c r="P23" i="16"/>
  <c r="P38" i="16"/>
  <c r="AB45" i="16"/>
  <c r="P54" i="16"/>
  <c r="P61" i="16"/>
  <c r="V84" i="16"/>
  <c r="P93" i="16"/>
  <c r="P110" i="16"/>
  <c r="T118" i="16"/>
  <c r="T122" i="16"/>
  <c r="P128" i="16"/>
  <c r="P132" i="16"/>
  <c r="V141" i="16"/>
  <c r="V145" i="16"/>
  <c r="V168" i="16"/>
  <c r="P168" i="16"/>
  <c r="V177" i="16"/>
  <c r="P177" i="16"/>
  <c r="R178" i="16"/>
  <c r="P178" i="16"/>
  <c r="V181" i="16"/>
  <c r="T185" i="16"/>
  <c r="L186" i="16"/>
  <c r="AB186" i="16"/>
  <c r="P191" i="16"/>
  <c r="P201" i="16"/>
  <c r="T202" i="16"/>
  <c r="L207" i="16"/>
  <c r="V209" i="16"/>
  <c r="P209" i="16"/>
  <c r="P210" i="16"/>
  <c r="AB212" i="16"/>
  <c r="X214" i="16"/>
  <c r="AD219" i="16"/>
  <c r="P219" i="16"/>
  <c r="R228" i="16"/>
  <c r="AB230" i="16"/>
  <c r="P230" i="16"/>
  <c r="AD231" i="16"/>
  <c r="P231" i="16"/>
  <c r="T233" i="16"/>
  <c r="T234" i="16"/>
  <c r="X236" i="16"/>
  <c r="P236" i="16"/>
  <c r="N239" i="16"/>
  <c r="V240" i="16"/>
  <c r="T242" i="16"/>
  <c r="T243" i="16"/>
  <c r="R245" i="16"/>
  <c r="P245" i="16"/>
  <c r="AD247" i="16"/>
  <c r="P247" i="16"/>
  <c r="R252" i="16"/>
  <c r="V264" i="16"/>
  <c r="V268" i="16"/>
  <c r="P274" i="16"/>
  <c r="V276" i="16"/>
  <c r="P282" i="16"/>
  <c r="V284" i="16"/>
  <c r="T288" i="16"/>
  <c r="P288" i="16"/>
  <c r="T291" i="16"/>
  <c r="P291" i="16"/>
  <c r="Z291" i="16"/>
  <c r="P294" i="16"/>
  <c r="V301" i="16"/>
  <c r="P301" i="16"/>
  <c r="X301" i="16"/>
  <c r="N301" i="16"/>
  <c r="V308" i="16"/>
  <c r="P310" i="16"/>
  <c r="Z310" i="16"/>
  <c r="R311" i="16"/>
  <c r="V314" i="16"/>
  <c r="R320" i="16"/>
  <c r="P322" i="16"/>
  <c r="X322" i="16"/>
  <c r="V322" i="16"/>
  <c r="P324" i="16"/>
  <c r="V324" i="16"/>
  <c r="R324" i="16"/>
  <c r="AB324" i="16"/>
  <c r="P333" i="16"/>
  <c r="Z333" i="16"/>
  <c r="L333" i="16"/>
  <c r="V333" i="16"/>
  <c r="R337" i="16"/>
  <c r="P337" i="16"/>
  <c r="AB337" i="16"/>
  <c r="AD339" i="16"/>
  <c r="L341" i="16"/>
  <c r="P344" i="16"/>
  <c r="R345" i="16"/>
  <c r="P349" i="16"/>
  <c r="P353" i="16"/>
  <c r="X353" i="16"/>
  <c r="P358" i="16"/>
  <c r="T364" i="16"/>
  <c r="P364" i="16"/>
  <c r="Z364" i="16"/>
  <c r="P367" i="16"/>
  <c r="Z371" i="16"/>
  <c r="P371" i="16"/>
  <c r="AB381" i="16"/>
  <c r="P381" i="16"/>
  <c r="P399" i="16"/>
  <c r="X399" i="16"/>
  <c r="V399" i="16"/>
  <c r="P404" i="16"/>
  <c r="AB404" i="16"/>
  <c r="T404" i="16"/>
  <c r="V411" i="16"/>
  <c r="P411" i="16"/>
  <c r="T418" i="16"/>
  <c r="L420" i="16"/>
  <c r="R433" i="16"/>
  <c r="T434" i="16"/>
  <c r="R436" i="16"/>
  <c r="P440" i="16"/>
  <c r="P442" i="16"/>
  <c r="P444" i="16"/>
  <c r="Z444" i="16"/>
  <c r="L444" i="16"/>
  <c r="V444" i="16"/>
  <c r="V450" i="16"/>
  <c r="N452" i="16"/>
  <c r="R456" i="16"/>
  <c r="X458" i="16"/>
  <c r="N460" i="16"/>
  <c r="P467" i="16"/>
  <c r="X467" i="16"/>
  <c r="N467" i="16"/>
  <c r="P469" i="16"/>
  <c r="Z469" i="16"/>
  <c r="R469" i="16"/>
  <c r="X472" i="16"/>
  <c r="V474" i="16"/>
  <c r="R476" i="16"/>
  <c r="AB477" i="16"/>
  <c r="T480" i="16"/>
  <c r="T481" i="16"/>
  <c r="Z494" i="16"/>
  <c r="N496" i="16"/>
  <c r="P496" i="16"/>
  <c r="AD496" i="16"/>
  <c r="X496" i="16"/>
  <c r="AD498" i="16"/>
  <c r="P502" i="16"/>
  <c r="Z502" i="16"/>
  <c r="L502" i="16"/>
  <c r="V502" i="16"/>
  <c r="L507" i="16"/>
  <c r="P507" i="16"/>
  <c r="V507" i="16"/>
  <c r="X508" i="16"/>
  <c r="L511" i="16"/>
  <c r="X512" i="16"/>
  <c r="P516" i="16"/>
  <c r="L520" i="16"/>
  <c r="AB523" i="16"/>
  <c r="P525" i="16"/>
  <c r="P533" i="16"/>
  <c r="V533" i="16"/>
  <c r="T535" i="16"/>
  <c r="P550" i="16"/>
  <c r="V550" i="16"/>
  <c r="N550" i="16"/>
  <c r="P554" i="16"/>
  <c r="P561" i="16"/>
  <c r="P560" i="16" s="1"/>
  <c r="H102" i="14" s="1"/>
  <c r="L561" i="16"/>
  <c r="Z565" i="16"/>
  <c r="R575" i="16"/>
  <c r="V576" i="16"/>
  <c r="R595" i="16"/>
  <c r="V289" i="16"/>
  <c r="P289" i="16"/>
  <c r="V293" i="16"/>
  <c r="P293" i="16"/>
  <c r="V297" i="16"/>
  <c r="P297" i="16"/>
  <c r="P303" i="16"/>
  <c r="P313" i="16"/>
  <c r="P315" i="16"/>
  <c r="P319" i="16"/>
  <c r="V334" i="16"/>
  <c r="P334" i="16"/>
  <c r="P335" i="16"/>
  <c r="P342" i="16"/>
  <c r="AB342" i="16"/>
  <c r="AD348" i="16"/>
  <c r="P348" i="16"/>
  <c r="AB351" i="16"/>
  <c r="P351" i="16"/>
  <c r="AD352" i="16"/>
  <c r="P352" i="16"/>
  <c r="V357" i="16"/>
  <c r="P357" i="16"/>
  <c r="V366" i="16"/>
  <c r="P366" i="16"/>
  <c r="P375" i="16"/>
  <c r="P389" i="16"/>
  <c r="P392" i="16"/>
  <c r="P412" i="16"/>
  <c r="X412" i="16"/>
  <c r="P416" i="16"/>
  <c r="P421" i="16"/>
  <c r="P427" i="16"/>
  <c r="R428" i="16"/>
  <c r="AB437" i="16"/>
  <c r="P437" i="16"/>
  <c r="L439" i="16"/>
  <c r="P439" i="16"/>
  <c r="V445" i="16"/>
  <c r="P445" i="16"/>
  <c r="P446" i="16"/>
  <c r="V453" i="16"/>
  <c r="P453" i="16"/>
  <c r="P454" i="16"/>
  <c r="V461" i="16"/>
  <c r="P461" i="16"/>
  <c r="P462" i="16"/>
  <c r="L487" i="16"/>
  <c r="P487" i="16"/>
  <c r="P492" i="16"/>
  <c r="L495" i="16"/>
  <c r="P495" i="16"/>
  <c r="V503" i="16"/>
  <c r="P503" i="16"/>
  <c r="P504" i="16"/>
  <c r="P521" i="16"/>
  <c r="P522" i="16"/>
  <c r="P524" i="16"/>
  <c r="P529" i="16"/>
  <c r="P546" i="16"/>
  <c r="X551" i="16"/>
  <c r="P551" i="16"/>
  <c r="P555" i="16"/>
  <c r="P571" i="16"/>
  <c r="Z571" i="16"/>
  <c r="V593" i="16"/>
  <c r="P593" i="16"/>
  <c r="X289" i="16"/>
  <c r="X293" i="16"/>
  <c r="X297" i="16"/>
  <c r="P307" i="16"/>
  <c r="L313" i="16"/>
  <c r="L315" i="16"/>
  <c r="V317" i="16"/>
  <c r="P317" i="16"/>
  <c r="P318" i="16"/>
  <c r="V325" i="16"/>
  <c r="P325" i="16"/>
  <c r="P326" i="16"/>
  <c r="N334" i="16"/>
  <c r="R335" i="16"/>
  <c r="P338" i="16"/>
  <c r="AB338" i="16"/>
  <c r="L342" i="16"/>
  <c r="AD342" i="16"/>
  <c r="V348" i="16"/>
  <c r="N351" i="16"/>
  <c r="V352" i="16"/>
  <c r="T360" i="16"/>
  <c r="P360" i="16"/>
  <c r="X366" i="16"/>
  <c r="T368" i="16"/>
  <c r="P368" i="16"/>
  <c r="V370" i="16"/>
  <c r="P370" i="16"/>
  <c r="P377" i="16"/>
  <c r="P378" i="16"/>
  <c r="P379" i="16"/>
  <c r="AB382" i="16"/>
  <c r="P382" i="16"/>
  <c r="P390" i="16"/>
  <c r="P393" i="16"/>
  <c r="P396" i="16"/>
  <c r="L412" i="16"/>
  <c r="AB412" i="16"/>
  <c r="T416" i="16"/>
  <c r="X421" i="16"/>
  <c r="L427" i="16"/>
  <c r="P428" i="16"/>
  <c r="V428" i="16"/>
  <c r="V429" i="16"/>
  <c r="P429" i="16"/>
  <c r="P430" i="16"/>
  <c r="P435" i="16"/>
  <c r="AB435" i="16"/>
  <c r="T437" i="16"/>
  <c r="R439" i="16"/>
  <c r="L441" i="16"/>
  <c r="P441" i="16"/>
  <c r="N445" i="16"/>
  <c r="P449" i="16"/>
  <c r="P451" i="16"/>
  <c r="N453" i="16"/>
  <c r="R454" i="16"/>
  <c r="X459" i="16"/>
  <c r="P459" i="16"/>
  <c r="N461" i="16"/>
  <c r="P463" i="16"/>
  <c r="P466" i="16"/>
  <c r="X466" i="16"/>
  <c r="P475" i="16"/>
  <c r="P482" i="16"/>
  <c r="AB482" i="16"/>
  <c r="V487" i="16"/>
  <c r="N492" i="16"/>
  <c r="V495" i="16"/>
  <c r="P501" i="16"/>
  <c r="N503" i="16"/>
  <c r="P505" i="16"/>
  <c r="P513" i="16"/>
  <c r="P515" i="16"/>
  <c r="AB515" i="16"/>
  <c r="P528" i="16"/>
  <c r="P536" i="16"/>
  <c r="X536" i="16"/>
  <c r="P538" i="16"/>
  <c r="P540" i="16"/>
  <c r="T546" i="16"/>
  <c r="P548" i="16"/>
  <c r="P552" i="16"/>
  <c r="P553" i="16"/>
  <c r="AB553" i="16"/>
  <c r="R556" i="16"/>
  <c r="P556" i="16"/>
  <c r="AB557" i="16"/>
  <c r="P557" i="16"/>
  <c r="P562" i="16"/>
  <c r="X562" i="16"/>
  <c r="P564" i="16"/>
  <c r="L571" i="16"/>
  <c r="P585" i="16"/>
  <c r="N588" i="16"/>
  <c r="P588" i="16"/>
  <c r="P589" i="16"/>
  <c r="AB29" i="16"/>
  <c r="T29" i="16"/>
  <c r="L29" i="16"/>
  <c r="J28" i="16"/>
  <c r="Z29" i="16"/>
  <c r="X29" i="16"/>
  <c r="N29" i="16"/>
  <c r="V29" i="16"/>
  <c r="AD29" i="16"/>
  <c r="R29" i="16"/>
  <c r="AD56" i="16"/>
  <c r="V56" i="16"/>
  <c r="N56" i="16"/>
  <c r="AB56" i="16"/>
  <c r="Z56" i="16"/>
  <c r="X56" i="16"/>
  <c r="L56" i="16"/>
  <c r="T56" i="16"/>
  <c r="R56" i="16"/>
  <c r="AB78" i="16"/>
  <c r="T78" i="16"/>
  <c r="L78" i="16"/>
  <c r="AD78" i="16"/>
  <c r="V78" i="16"/>
  <c r="N78" i="16"/>
  <c r="Z78" i="16"/>
  <c r="R78" i="16"/>
  <c r="J75" i="16"/>
  <c r="X78" i="16"/>
  <c r="AB142" i="16"/>
  <c r="T142" i="16"/>
  <c r="L142" i="16"/>
  <c r="AD142" i="16"/>
  <c r="V142" i="16"/>
  <c r="N142" i="16"/>
  <c r="X142" i="16"/>
  <c r="R142" i="16"/>
  <c r="Z142" i="16"/>
  <c r="AB146" i="16"/>
  <c r="T146" i="16"/>
  <c r="L146" i="16"/>
  <c r="AD146" i="16"/>
  <c r="V146" i="16"/>
  <c r="N146" i="16"/>
  <c r="R146" i="16"/>
  <c r="Z146" i="16"/>
  <c r="X146" i="16"/>
  <c r="AD11" i="16"/>
  <c r="V11" i="16"/>
  <c r="N11" i="16"/>
  <c r="AB11" i="16"/>
  <c r="X11" i="16"/>
  <c r="T11" i="16"/>
  <c r="R11" i="16"/>
  <c r="Z11" i="16"/>
  <c r="L11" i="16"/>
  <c r="AD30" i="16"/>
  <c r="V30" i="16"/>
  <c r="N30" i="16"/>
  <c r="R30" i="16"/>
  <c r="X30" i="16"/>
  <c r="L30" i="16"/>
  <c r="T30" i="16"/>
  <c r="AB30" i="16"/>
  <c r="Z30" i="16"/>
  <c r="AB38" i="16"/>
  <c r="T38" i="16"/>
  <c r="L38" i="16"/>
  <c r="J37" i="16"/>
  <c r="Z38" i="16"/>
  <c r="X38" i="16"/>
  <c r="V38" i="16"/>
  <c r="AD38" i="16"/>
  <c r="R38" i="16"/>
  <c r="N38" i="16"/>
  <c r="AB125" i="16"/>
  <c r="T125" i="16"/>
  <c r="L125" i="16"/>
  <c r="J124" i="16"/>
  <c r="AD125" i="16"/>
  <c r="V125" i="16"/>
  <c r="N125" i="16"/>
  <c r="R125" i="16"/>
  <c r="Z125" i="16"/>
  <c r="X125" i="16"/>
  <c r="AB133" i="16"/>
  <c r="T133" i="16"/>
  <c r="L133" i="16"/>
  <c r="AD133" i="16"/>
  <c r="V133" i="16"/>
  <c r="N133" i="16"/>
  <c r="Z133" i="16"/>
  <c r="R133" i="16"/>
  <c r="X133" i="16"/>
  <c r="AB160" i="16"/>
  <c r="T160" i="16"/>
  <c r="L160" i="16"/>
  <c r="J159" i="16"/>
  <c r="AD160" i="16"/>
  <c r="V160" i="16"/>
  <c r="N160" i="16"/>
  <c r="Z160" i="16"/>
  <c r="R160" i="16"/>
  <c r="X160" i="16"/>
  <c r="AB390" i="16"/>
  <c r="T390" i="16"/>
  <c r="L390" i="16"/>
  <c r="AD390" i="16"/>
  <c r="V390" i="16"/>
  <c r="N390" i="16"/>
  <c r="R390" i="16"/>
  <c r="X390" i="16"/>
  <c r="Z390" i="16"/>
  <c r="AB24" i="16"/>
  <c r="T24" i="16"/>
  <c r="L24" i="16"/>
  <c r="V24" i="16"/>
  <c r="AD24" i="16"/>
  <c r="Z24" i="16"/>
  <c r="X24" i="16"/>
  <c r="N24" i="16"/>
  <c r="R24" i="16"/>
  <c r="AD39" i="16"/>
  <c r="V39" i="16"/>
  <c r="N39" i="16"/>
  <c r="R39" i="16"/>
  <c r="X39" i="16"/>
  <c r="L39" i="16"/>
  <c r="T39" i="16"/>
  <c r="AB39" i="16"/>
  <c r="Z39" i="16"/>
  <c r="AB69" i="16"/>
  <c r="T69" i="16"/>
  <c r="L69" i="16"/>
  <c r="AD69" i="16"/>
  <c r="V69" i="16"/>
  <c r="N69" i="16"/>
  <c r="Z69" i="16"/>
  <c r="R69" i="16"/>
  <c r="X69" i="16"/>
  <c r="AB120" i="16"/>
  <c r="T120" i="16"/>
  <c r="L120" i="16"/>
  <c r="AD120" i="16"/>
  <c r="V120" i="16"/>
  <c r="N120" i="16"/>
  <c r="Z120" i="16"/>
  <c r="J116" i="16"/>
  <c r="X120" i="16"/>
  <c r="R120" i="16"/>
  <c r="AB155" i="16"/>
  <c r="AB154" i="16" s="1"/>
  <c r="N34" i="14" s="1"/>
  <c r="T155" i="16"/>
  <c r="L155" i="16"/>
  <c r="J154" i="16"/>
  <c r="AD155" i="16"/>
  <c r="V155" i="16"/>
  <c r="N155" i="16"/>
  <c r="Z155" i="16"/>
  <c r="X155" i="16"/>
  <c r="R155" i="16"/>
  <c r="AB201" i="16"/>
  <c r="T201" i="16"/>
  <c r="L201" i="16"/>
  <c r="X201" i="16"/>
  <c r="N201" i="16"/>
  <c r="Z201" i="16"/>
  <c r="R201" i="16"/>
  <c r="AD201" i="16"/>
  <c r="V201" i="16"/>
  <c r="AD319" i="16"/>
  <c r="V319" i="16"/>
  <c r="N319" i="16"/>
  <c r="X319" i="16"/>
  <c r="L319" i="16"/>
  <c r="Z319" i="16"/>
  <c r="R319" i="16"/>
  <c r="T319" i="16"/>
  <c r="AB319" i="16"/>
  <c r="J386" i="16"/>
  <c r="J385" i="16" s="1"/>
  <c r="AB394" i="16"/>
  <c r="T394" i="16"/>
  <c r="L394" i="16"/>
  <c r="AD394" i="16"/>
  <c r="V394" i="16"/>
  <c r="N394" i="16"/>
  <c r="R394" i="16"/>
  <c r="X394" i="16"/>
  <c r="Z394" i="16"/>
  <c r="AB42" i="16"/>
  <c r="T42" i="16"/>
  <c r="L42" i="16"/>
  <c r="X42" i="16"/>
  <c r="V42" i="16"/>
  <c r="R42" i="16"/>
  <c r="Z42" i="16"/>
  <c r="N42" i="16"/>
  <c r="AD42" i="16"/>
  <c r="AB64" i="16"/>
  <c r="T64" i="16"/>
  <c r="L64" i="16"/>
  <c r="AD64" i="16"/>
  <c r="X64" i="16"/>
  <c r="N64" i="16"/>
  <c r="V64" i="16"/>
  <c r="R64" i="16"/>
  <c r="Z64" i="16"/>
  <c r="AB138" i="16"/>
  <c r="T138" i="16"/>
  <c r="L138" i="16"/>
  <c r="J137" i="16"/>
  <c r="AD138" i="16"/>
  <c r="V138" i="16"/>
  <c r="N138" i="16"/>
  <c r="Z138" i="16"/>
  <c r="R138" i="16"/>
  <c r="X138" i="16"/>
  <c r="AD179" i="16"/>
  <c r="V179" i="16"/>
  <c r="N179" i="16"/>
  <c r="X179" i="16"/>
  <c r="L179" i="16"/>
  <c r="Z179" i="16"/>
  <c r="AB179" i="16"/>
  <c r="T179" i="16"/>
  <c r="R179" i="16"/>
  <c r="AB191" i="16"/>
  <c r="T191" i="16"/>
  <c r="L191" i="16"/>
  <c r="X191" i="16"/>
  <c r="N191" i="16"/>
  <c r="Z191" i="16"/>
  <c r="AD191" i="16"/>
  <c r="V191" i="16"/>
  <c r="R191" i="16"/>
  <c r="J184" i="16"/>
  <c r="AD7" i="16"/>
  <c r="V7" i="16"/>
  <c r="N7" i="16"/>
  <c r="X7" i="16"/>
  <c r="R7" i="16"/>
  <c r="Z7" i="16"/>
  <c r="L7" i="16"/>
  <c r="T7" i="16"/>
  <c r="AB7" i="16"/>
  <c r="AD16" i="16"/>
  <c r="V16" i="16"/>
  <c r="N16" i="16"/>
  <c r="T16" i="16"/>
  <c r="AB16" i="16"/>
  <c r="R16" i="16"/>
  <c r="Z16" i="16"/>
  <c r="X16" i="16"/>
  <c r="L16" i="16"/>
  <c r="J15" i="16"/>
  <c r="AD20" i="16"/>
  <c r="V20" i="16"/>
  <c r="N20" i="16"/>
  <c r="AB20" i="16"/>
  <c r="X20" i="16"/>
  <c r="T20" i="16"/>
  <c r="R20" i="16"/>
  <c r="Z20" i="16"/>
  <c r="L20" i="16"/>
  <c r="AD48" i="16"/>
  <c r="V48" i="16"/>
  <c r="N48" i="16"/>
  <c r="AB48" i="16"/>
  <c r="Z48" i="16"/>
  <c r="X48" i="16"/>
  <c r="L48" i="16"/>
  <c r="J47" i="16"/>
  <c r="T48" i="16"/>
  <c r="R48" i="16"/>
  <c r="AD61" i="16"/>
  <c r="V61" i="16"/>
  <c r="N61" i="16"/>
  <c r="R61" i="16"/>
  <c r="X61" i="16"/>
  <c r="L61" i="16"/>
  <c r="T61" i="16"/>
  <c r="AB61" i="16"/>
  <c r="Z61" i="16"/>
  <c r="AB65" i="16"/>
  <c r="T65" i="16"/>
  <c r="AD65" i="16"/>
  <c r="V65" i="16"/>
  <c r="N65" i="16"/>
  <c r="Z65" i="16"/>
  <c r="X65" i="16"/>
  <c r="L65" i="16"/>
  <c r="R65" i="16"/>
  <c r="AB129" i="16"/>
  <c r="T129" i="16"/>
  <c r="L129" i="16"/>
  <c r="AD129" i="16"/>
  <c r="V129" i="16"/>
  <c r="N129" i="16"/>
  <c r="R129" i="16"/>
  <c r="Z129" i="16"/>
  <c r="X129" i="16"/>
  <c r="AB33" i="16"/>
  <c r="T33" i="16"/>
  <c r="L33" i="16"/>
  <c r="V33" i="16"/>
  <c r="R33" i="16"/>
  <c r="Z33" i="16"/>
  <c r="X33" i="16"/>
  <c r="N33" i="16"/>
  <c r="AD33" i="16"/>
  <c r="AB51" i="16"/>
  <c r="T51" i="16"/>
  <c r="L51" i="16"/>
  <c r="X51" i="16"/>
  <c r="AD51" i="16"/>
  <c r="Z51" i="16"/>
  <c r="N51" i="16"/>
  <c r="V51" i="16"/>
  <c r="R51" i="16"/>
  <c r="AB55" i="16"/>
  <c r="T55" i="16"/>
  <c r="L55" i="16"/>
  <c r="X55" i="16"/>
  <c r="V55" i="16"/>
  <c r="AD55" i="16"/>
  <c r="R55" i="16"/>
  <c r="Z55" i="16"/>
  <c r="N55" i="16"/>
  <c r="AB73" i="16"/>
  <c r="T73" i="16"/>
  <c r="L73" i="16"/>
  <c r="AD73" i="16"/>
  <c r="V73" i="16"/>
  <c r="N73" i="16"/>
  <c r="Z73" i="16"/>
  <c r="X73" i="16"/>
  <c r="R73" i="16"/>
  <c r="AB266" i="16"/>
  <c r="T266" i="16"/>
  <c r="L266" i="16"/>
  <c r="AD266" i="16"/>
  <c r="V266" i="16"/>
  <c r="N266" i="16"/>
  <c r="R266" i="16"/>
  <c r="J262" i="16"/>
  <c r="X266" i="16"/>
  <c r="Z266" i="16"/>
  <c r="AB270" i="16"/>
  <c r="T270" i="16"/>
  <c r="L270" i="16"/>
  <c r="AD270" i="16"/>
  <c r="V270" i="16"/>
  <c r="N270" i="16"/>
  <c r="R270" i="16"/>
  <c r="X270" i="16"/>
  <c r="Z270" i="16"/>
  <c r="AB274" i="16"/>
  <c r="T274" i="16"/>
  <c r="L274" i="16"/>
  <c r="AD274" i="16"/>
  <c r="V274" i="16"/>
  <c r="N274" i="16"/>
  <c r="R274" i="16"/>
  <c r="X274" i="16"/>
  <c r="Z274" i="16"/>
  <c r="AB278" i="16"/>
  <c r="T278" i="16"/>
  <c r="L278" i="16"/>
  <c r="AD278" i="16"/>
  <c r="V278" i="16"/>
  <c r="N278" i="16"/>
  <c r="R278" i="16"/>
  <c r="X278" i="16"/>
  <c r="Z278" i="16"/>
  <c r="AB282" i="16"/>
  <c r="T282" i="16"/>
  <c r="L282" i="16"/>
  <c r="AD282" i="16"/>
  <c r="V282" i="16"/>
  <c r="N282" i="16"/>
  <c r="R282" i="16"/>
  <c r="X282" i="16"/>
  <c r="Z282" i="16"/>
  <c r="AB286" i="16"/>
  <c r="T286" i="16"/>
  <c r="L286" i="16"/>
  <c r="AD286" i="16"/>
  <c r="V286" i="16"/>
  <c r="N286" i="16"/>
  <c r="R286" i="16"/>
  <c r="Z286" i="16"/>
  <c r="X286" i="16"/>
  <c r="AB290" i="16"/>
  <c r="T290" i="16"/>
  <c r="L290" i="16"/>
  <c r="AD290" i="16"/>
  <c r="V290" i="16"/>
  <c r="N290" i="16"/>
  <c r="R290" i="16"/>
  <c r="X290" i="16"/>
  <c r="Z290" i="16"/>
  <c r="AB294" i="16"/>
  <c r="T294" i="16"/>
  <c r="L294" i="16"/>
  <c r="AD294" i="16"/>
  <c r="V294" i="16"/>
  <c r="N294" i="16"/>
  <c r="R294" i="16"/>
  <c r="X294" i="16"/>
  <c r="Z294" i="16"/>
  <c r="AB298" i="16"/>
  <c r="T298" i="16"/>
  <c r="L298" i="16"/>
  <c r="AD298" i="16"/>
  <c r="V298" i="16"/>
  <c r="N298" i="16"/>
  <c r="R298" i="16"/>
  <c r="X298" i="16"/>
  <c r="Z298" i="16"/>
  <c r="T9" i="16"/>
  <c r="AD9" i="16"/>
  <c r="V10" i="16"/>
  <c r="Z18" i="16"/>
  <c r="R18" i="16"/>
  <c r="AD18" i="16"/>
  <c r="V19" i="16"/>
  <c r="AD25" i="16"/>
  <c r="V25" i="16"/>
  <c r="N25" i="16"/>
  <c r="X26" i="16"/>
  <c r="T34" i="16"/>
  <c r="X35" i="16"/>
  <c r="T35" i="16"/>
  <c r="AD35" i="16"/>
  <c r="T43" i="16"/>
  <c r="X44" i="16"/>
  <c r="AD44" i="16"/>
  <c r="AD52" i="16"/>
  <c r="V52" i="16"/>
  <c r="N52" i="16"/>
  <c r="X53" i="16"/>
  <c r="AD53" i="16"/>
  <c r="Z59" i="16"/>
  <c r="R59" i="16"/>
  <c r="AD59" i="16"/>
  <c r="X85" i="16"/>
  <c r="AB86" i="16"/>
  <c r="T86" i="16"/>
  <c r="L86" i="16"/>
  <c r="AD86" i="16"/>
  <c r="V86" i="16"/>
  <c r="N86" i="16"/>
  <c r="AD87" i="16"/>
  <c r="V87" i="16"/>
  <c r="N87" i="16"/>
  <c r="X87" i="16"/>
  <c r="Z87" i="16"/>
  <c r="X88" i="16"/>
  <c r="Z88" i="16"/>
  <c r="R88" i="16"/>
  <c r="V88" i="16"/>
  <c r="X89" i="16"/>
  <c r="AD91" i="16"/>
  <c r="V91" i="16"/>
  <c r="N91" i="16"/>
  <c r="X91" i="16"/>
  <c r="Z93" i="16"/>
  <c r="R93" i="16"/>
  <c r="AB93" i="16"/>
  <c r="T93" i="16"/>
  <c r="L93" i="16"/>
  <c r="X93" i="16"/>
  <c r="Z94" i="16"/>
  <c r="Z95" i="16"/>
  <c r="V96" i="16"/>
  <c r="Z102" i="16"/>
  <c r="R102" i="16"/>
  <c r="AB102" i="16"/>
  <c r="T102" i="16"/>
  <c r="L102" i="16"/>
  <c r="X102" i="16"/>
  <c r="AD104" i="16"/>
  <c r="V104" i="16"/>
  <c r="N104" i="16"/>
  <c r="X104" i="16"/>
  <c r="Z106" i="16"/>
  <c r="R106" i="16"/>
  <c r="AB106" i="16"/>
  <c r="T106" i="16"/>
  <c r="L106" i="16"/>
  <c r="X106" i="16"/>
  <c r="Z107" i="16"/>
  <c r="Z110" i="16"/>
  <c r="R110" i="16"/>
  <c r="AB110" i="16"/>
  <c r="T110" i="16"/>
  <c r="L110" i="16"/>
  <c r="X110" i="16"/>
  <c r="AD112" i="16"/>
  <c r="V112" i="16"/>
  <c r="N112" i="16"/>
  <c r="X112" i="16"/>
  <c r="Z114" i="16"/>
  <c r="R114" i="16"/>
  <c r="AB114" i="16"/>
  <c r="T114" i="16"/>
  <c r="L114" i="16"/>
  <c r="X114" i="16"/>
  <c r="Z164" i="16"/>
  <c r="R164" i="16"/>
  <c r="AB164" i="16"/>
  <c r="T164" i="16"/>
  <c r="L164" i="16"/>
  <c r="J163" i="16"/>
  <c r="AB165" i="16"/>
  <c r="T165" i="16"/>
  <c r="L165" i="16"/>
  <c r="AD165" i="16"/>
  <c r="V165" i="16"/>
  <c r="N165" i="16"/>
  <c r="Z165" i="16"/>
  <c r="Z166" i="16"/>
  <c r="X167" i="16"/>
  <c r="Z167" i="16"/>
  <c r="R167" i="16"/>
  <c r="V167" i="16"/>
  <c r="AB169" i="16"/>
  <c r="T169" i="16"/>
  <c r="L169" i="16"/>
  <c r="AD169" i="16"/>
  <c r="V169" i="16"/>
  <c r="N169" i="16"/>
  <c r="Z169" i="16"/>
  <c r="X171" i="16"/>
  <c r="Z171" i="16"/>
  <c r="R171" i="16"/>
  <c r="AD211" i="16"/>
  <c r="V211" i="16"/>
  <c r="N211" i="16"/>
  <c r="X211" i="16"/>
  <c r="L211" i="16"/>
  <c r="Z211" i="16"/>
  <c r="AB248" i="16"/>
  <c r="T248" i="16"/>
  <c r="L248" i="16"/>
  <c r="AD248" i="16"/>
  <c r="V248" i="16"/>
  <c r="N248" i="16"/>
  <c r="Z248" i="16"/>
  <c r="Z256" i="16"/>
  <c r="R256" i="16"/>
  <c r="AB256" i="16"/>
  <c r="T256" i="16"/>
  <c r="L256" i="16"/>
  <c r="J255" i="16"/>
  <c r="AD256" i="16"/>
  <c r="N256" i="16"/>
  <c r="AD258" i="16"/>
  <c r="V258" i="16"/>
  <c r="N258" i="16"/>
  <c r="X258" i="16"/>
  <c r="AB258" i="16"/>
  <c r="L258" i="16"/>
  <c r="R258" i="16"/>
  <c r="X259" i="16"/>
  <c r="Z259" i="16"/>
  <c r="R259" i="16"/>
  <c r="AB259" i="16"/>
  <c r="L259" i="16"/>
  <c r="AD259" i="16"/>
  <c r="N259" i="16"/>
  <c r="AD303" i="16"/>
  <c r="V303" i="16"/>
  <c r="N303" i="16"/>
  <c r="X303" i="16"/>
  <c r="L303" i="16"/>
  <c r="Z303" i="16"/>
  <c r="AB303" i="16"/>
  <c r="Z383" i="16"/>
  <c r="R383" i="16"/>
  <c r="AB383" i="16"/>
  <c r="T383" i="16"/>
  <c r="L383" i="16"/>
  <c r="V383" i="16"/>
  <c r="N383" i="16"/>
  <c r="X383" i="16"/>
  <c r="AD432" i="16"/>
  <c r="V432" i="16"/>
  <c r="N432" i="16"/>
  <c r="Z432" i="16"/>
  <c r="X432" i="16"/>
  <c r="AB432" i="16"/>
  <c r="L432" i="16"/>
  <c r="T432" i="16"/>
  <c r="I597" i="16"/>
  <c r="T8" i="16"/>
  <c r="L9" i="16"/>
  <c r="V9" i="16"/>
  <c r="N10" i="16"/>
  <c r="T17" i="16"/>
  <c r="L18" i="16"/>
  <c r="X19" i="16"/>
  <c r="T23" i="16"/>
  <c r="X25" i="16"/>
  <c r="L26" i="16"/>
  <c r="T32" i="16"/>
  <c r="X34" i="16"/>
  <c r="L35" i="16"/>
  <c r="T41" i="16"/>
  <c r="X43" i="16"/>
  <c r="L44" i="16"/>
  <c r="Z50" i="16"/>
  <c r="R50" i="16"/>
  <c r="AD50" i="16"/>
  <c r="L52" i="16"/>
  <c r="L53" i="16"/>
  <c r="J58" i="16"/>
  <c r="V59" i="16"/>
  <c r="N60" i="16"/>
  <c r="AD85" i="16"/>
  <c r="AB87" i="16"/>
  <c r="AB88" i="16"/>
  <c r="N89" i="16"/>
  <c r="L91" i="16"/>
  <c r="L92" i="16"/>
  <c r="N93" i="16"/>
  <c r="L95" i="16"/>
  <c r="L96" i="16"/>
  <c r="AD97" i="16"/>
  <c r="AB101" i="16"/>
  <c r="AD102" i="16"/>
  <c r="L104" i="16"/>
  <c r="L105" i="16"/>
  <c r="N106" i="16"/>
  <c r="L108" i="16"/>
  <c r="L109" i="16"/>
  <c r="N110" i="16"/>
  <c r="L112" i="16"/>
  <c r="L113" i="16"/>
  <c r="AB113" i="16"/>
  <c r="AD114" i="16"/>
  <c r="Z119" i="16"/>
  <c r="R119" i="16"/>
  <c r="AB119" i="16"/>
  <c r="T119" i="16"/>
  <c r="L119" i="16"/>
  <c r="AD121" i="16"/>
  <c r="V121" i="16"/>
  <c r="N121" i="16"/>
  <c r="X121" i="16"/>
  <c r="Z121" i="16"/>
  <c r="V122" i="16"/>
  <c r="Z126" i="16"/>
  <c r="X127" i="16"/>
  <c r="Z127" i="16"/>
  <c r="R127" i="16"/>
  <c r="V127" i="16"/>
  <c r="X128" i="16"/>
  <c r="Z132" i="16"/>
  <c r="R132" i="16"/>
  <c r="AB132" i="16"/>
  <c r="T132" i="16"/>
  <c r="L132" i="16"/>
  <c r="AD134" i="16"/>
  <c r="V134" i="16"/>
  <c r="N134" i="16"/>
  <c r="X134" i="16"/>
  <c r="X135" i="16"/>
  <c r="Z135" i="16"/>
  <c r="R135" i="16"/>
  <c r="AD139" i="16"/>
  <c r="V139" i="16"/>
  <c r="N139" i="16"/>
  <c r="X139" i="16"/>
  <c r="Z139" i="16"/>
  <c r="X140" i="16"/>
  <c r="Z140" i="16"/>
  <c r="R140" i="16"/>
  <c r="V140" i="16"/>
  <c r="X141" i="16"/>
  <c r="Z145" i="16"/>
  <c r="R145" i="16"/>
  <c r="AB145" i="16"/>
  <c r="T145" i="16"/>
  <c r="L145" i="16"/>
  <c r="Z147" i="16"/>
  <c r="AD161" i="16"/>
  <c r="V161" i="16"/>
  <c r="N161" i="16"/>
  <c r="X161" i="16"/>
  <c r="N164" i="16"/>
  <c r="L166" i="16"/>
  <c r="L167" i="16"/>
  <c r="N168" i="16"/>
  <c r="L170" i="16"/>
  <c r="L171" i="16"/>
  <c r="AD178" i="16"/>
  <c r="X180" i="16"/>
  <c r="V180" i="16"/>
  <c r="L180" i="16"/>
  <c r="Z180" i="16"/>
  <c r="N180" i="16"/>
  <c r="AD190" i="16"/>
  <c r="AD192" i="16"/>
  <c r="V192" i="16"/>
  <c r="N192" i="16"/>
  <c r="Z192" i="16"/>
  <c r="AB192" i="16"/>
  <c r="R192" i="16"/>
  <c r="AB206" i="16"/>
  <c r="T206" i="16"/>
  <c r="L206" i="16"/>
  <c r="J205" i="16"/>
  <c r="Z206" i="16"/>
  <c r="AD206" i="16"/>
  <c r="R206" i="16"/>
  <c r="R211" i="16"/>
  <c r="L215" i="16"/>
  <c r="AB220" i="16"/>
  <c r="T220" i="16"/>
  <c r="L220" i="16"/>
  <c r="AD220" i="16"/>
  <c r="V220" i="16"/>
  <c r="N220" i="16"/>
  <c r="Z220" i="16"/>
  <c r="R224" i="16"/>
  <c r="V256" i="16"/>
  <c r="T258" i="16"/>
  <c r="R303" i="16"/>
  <c r="AD336" i="16"/>
  <c r="V336" i="16"/>
  <c r="N336" i="16"/>
  <c r="X336" i="16"/>
  <c r="L336" i="16"/>
  <c r="Z336" i="16"/>
  <c r="T336" i="16"/>
  <c r="AB336" i="16"/>
  <c r="Z375" i="16"/>
  <c r="R375" i="16"/>
  <c r="AB375" i="16"/>
  <c r="T375" i="16"/>
  <c r="L375" i="16"/>
  <c r="J374" i="16"/>
  <c r="V375" i="16"/>
  <c r="N375" i="16"/>
  <c r="X375" i="16"/>
  <c r="AB380" i="16"/>
  <c r="T380" i="16"/>
  <c r="L380" i="16"/>
  <c r="AD380" i="16"/>
  <c r="V380" i="16"/>
  <c r="N380" i="16"/>
  <c r="R380" i="16"/>
  <c r="X380" i="16"/>
  <c r="Z380" i="16"/>
  <c r="AD383" i="16"/>
  <c r="Z389" i="16"/>
  <c r="R389" i="16"/>
  <c r="AB389" i="16"/>
  <c r="T389" i="16"/>
  <c r="L389" i="16"/>
  <c r="AD389" i="16"/>
  <c r="N389" i="16"/>
  <c r="V389" i="16"/>
  <c r="X389" i="16"/>
  <c r="AD391" i="16"/>
  <c r="V391" i="16"/>
  <c r="N391" i="16"/>
  <c r="X391" i="16"/>
  <c r="AB391" i="16"/>
  <c r="L391" i="16"/>
  <c r="R391" i="16"/>
  <c r="T391" i="16"/>
  <c r="Z391" i="16"/>
  <c r="Z393" i="16"/>
  <c r="R393" i="16"/>
  <c r="AB393" i="16"/>
  <c r="T393" i="16"/>
  <c r="L393" i="16"/>
  <c r="AD393" i="16"/>
  <c r="N393" i="16"/>
  <c r="V393" i="16"/>
  <c r="X393" i="16"/>
  <c r="AD395" i="16"/>
  <c r="V395" i="16"/>
  <c r="N395" i="16"/>
  <c r="X395" i="16"/>
  <c r="AB395" i="16"/>
  <c r="L395" i="16"/>
  <c r="R395" i="16"/>
  <c r="T395" i="16"/>
  <c r="Z395" i="16"/>
  <c r="R432" i="16"/>
  <c r="AB462" i="16"/>
  <c r="T462" i="16"/>
  <c r="L462" i="16"/>
  <c r="AE462" i="16" s="1"/>
  <c r="AH462" i="16" s="1"/>
  <c r="V462" i="16"/>
  <c r="X462" i="16"/>
  <c r="N462" i="16"/>
  <c r="R462" i="16"/>
  <c r="Z462" i="16"/>
  <c r="AD462" i="16"/>
  <c r="AB479" i="16"/>
  <c r="T479" i="16"/>
  <c r="L479" i="16"/>
  <c r="X479" i="16"/>
  <c r="N479" i="16"/>
  <c r="Z479" i="16"/>
  <c r="R479" i="16"/>
  <c r="V479" i="16"/>
  <c r="AD479" i="16"/>
  <c r="J6" i="16"/>
  <c r="L8" i="16"/>
  <c r="V8" i="16"/>
  <c r="N9" i="16"/>
  <c r="X9" i="16"/>
  <c r="Z10" i="16"/>
  <c r="Z13" i="16"/>
  <c r="R13" i="16"/>
  <c r="L17" i="16"/>
  <c r="V17" i="16"/>
  <c r="X18" i="16"/>
  <c r="Z19" i="16"/>
  <c r="J22" i="16"/>
  <c r="L23" i="16"/>
  <c r="V23" i="16"/>
  <c r="Z25" i="16"/>
  <c r="N26" i="16"/>
  <c r="Z26" i="16"/>
  <c r="X31" i="16"/>
  <c r="AD31" i="16"/>
  <c r="L32" i="16"/>
  <c r="V32" i="16"/>
  <c r="Z34" i="16"/>
  <c r="N35" i="16"/>
  <c r="Z35" i="16"/>
  <c r="X40" i="16"/>
  <c r="AD40" i="16"/>
  <c r="L41" i="16"/>
  <c r="V41" i="16"/>
  <c r="Z43" i="16"/>
  <c r="Z44" i="16"/>
  <c r="X49" i="16"/>
  <c r="AD49" i="16"/>
  <c r="L50" i="16"/>
  <c r="Z52" i="16"/>
  <c r="N53" i="16"/>
  <c r="Z53" i="16"/>
  <c r="N59" i="16"/>
  <c r="Z63" i="16"/>
  <c r="R63" i="16"/>
  <c r="T63" i="16"/>
  <c r="AD66" i="16"/>
  <c r="V66" i="16"/>
  <c r="N66" i="16"/>
  <c r="X66" i="16"/>
  <c r="Z66" i="16"/>
  <c r="X67" i="16"/>
  <c r="Z67" i="16"/>
  <c r="R67" i="16"/>
  <c r="V67" i="16"/>
  <c r="X68" i="16"/>
  <c r="AD70" i="16"/>
  <c r="V70" i="16"/>
  <c r="N70" i="16"/>
  <c r="X70" i="16"/>
  <c r="Z70" i="16"/>
  <c r="X71" i="16"/>
  <c r="Z71" i="16"/>
  <c r="R71" i="16"/>
  <c r="V71" i="16"/>
  <c r="X72" i="16"/>
  <c r="Z77" i="16"/>
  <c r="R77" i="16"/>
  <c r="AB77" i="16"/>
  <c r="AB75" i="16" s="1"/>
  <c r="N20" i="14" s="1"/>
  <c r="T77" i="16"/>
  <c r="L77" i="16"/>
  <c r="X77" i="16"/>
  <c r="AD79" i="16"/>
  <c r="V79" i="16"/>
  <c r="N79" i="16"/>
  <c r="X79" i="16"/>
  <c r="Z79" i="16"/>
  <c r="X80" i="16"/>
  <c r="Z80" i="16"/>
  <c r="R80" i="16"/>
  <c r="V80" i="16"/>
  <c r="N8" i="16"/>
  <c r="R10" i="16"/>
  <c r="X12" i="16"/>
  <c r="T12" i="16"/>
  <c r="AD12" i="16"/>
  <c r="L13" i="16"/>
  <c r="V13" i="16"/>
  <c r="N17" i="16"/>
  <c r="AB18" i="16"/>
  <c r="R19" i="16"/>
  <c r="N23" i="16"/>
  <c r="N22" i="16" s="1"/>
  <c r="G10" i="14" s="1"/>
  <c r="R25" i="16"/>
  <c r="AB25" i="16"/>
  <c r="R26" i="16"/>
  <c r="AB26" i="16"/>
  <c r="L31" i="16"/>
  <c r="V31" i="16"/>
  <c r="N32" i="16"/>
  <c r="R34" i="16"/>
  <c r="R35" i="16"/>
  <c r="AB35" i="16"/>
  <c r="L40" i="16"/>
  <c r="V40" i="16"/>
  <c r="N41" i="16"/>
  <c r="R43" i="16"/>
  <c r="R44" i="16"/>
  <c r="AB44" i="16"/>
  <c r="Z45" i="16"/>
  <c r="R45" i="16"/>
  <c r="T45" i="16"/>
  <c r="AD45" i="16"/>
  <c r="L49" i="16"/>
  <c r="V49" i="16"/>
  <c r="N50" i="16"/>
  <c r="X50" i="16"/>
  <c r="R52" i="16"/>
  <c r="AB52" i="16"/>
  <c r="R53" i="16"/>
  <c r="AB53" i="16"/>
  <c r="Z54" i="16"/>
  <c r="R54" i="16"/>
  <c r="T54" i="16"/>
  <c r="AD54" i="16"/>
  <c r="AB59" i="16"/>
  <c r="R60" i="16"/>
  <c r="X62" i="16"/>
  <c r="T62" i="16"/>
  <c r="AD62" i="16"/>
  <c r="L63" i="16"/>
  <c r="V63" i="16"/>
  <c r="L66" i="16"/>
  <c r="AB66" i="16"/>
  <c r="L67" i="16"/>
  <c r="AB67" i="16"/>
  <c r="N68" i="16"/>
  <c r="L70" i="16"/>
  <c r="AB70" i="16"/>
  <c r="L71" i="16"/>
  <c r="AB71" i="16"/>
  <c r="N72" i="16"/>
  <c r="L76" i="16"/>
  <c r="N77" i="16"/>
  <c r="AD77" i="16"/>
  <c r="L79" i="16"/>
  <c r="AB79" i="16"/>
  <c r="L80" i="16"/>
  <c r="AB80" i="16"/>
  <c r="N81" i="16"/>
  <c r="J83" i="16"/>
  <c r="X86" i="16"/>
  <c r="T87" i="16"/>
  <c r="T88" i="16"/>
  <c r="T91" i="16"/>
  <c r="V93" i="16"/>
  <c r="V102" i="16"/>
  <c r="T104" i="16"/>
  <c r="V106" i="16"/>
  <c r="V110" i="16"/>
  <c r="T112" i="16"/>
  <c r="V114" i="16"/>
  <c r="R117" i="16"/>
  <c r="N118" i="16"/>
  <c r="R121" i="16"/>
  <c r="N122" i="16"/>
  <c r="R126" i="16"/>
  <c r="N127" i="16"/>
  <c r="AD127" i="16"/>
  <c r="R130" i="16"/>
  <c r="N131" i="16"/>
  <c r="R134" i="16"/>
  <c r="N135" i="16"/>
  <c r="AD135" i="16"/>
  <c r="R139" i="16"/>
  <c r="N140" i="16"/>
  <c r="AD140" i="16"/>
  <c r="R143" i="16"/>
  <c r="N144" i="16"/>
  <c r="R147" i="16"/>
  <c r="L151" i="16"/>
  <c r="L152" i="16"/>
  <c r="L156" i="16"/>
  <c r="R161" i="16"/>
  <c r="V164" i="16"/>
  <c r="X165" i="16"/>
  <c r="T167" i="16"/>
  <c r="X169" i="16"/>
  <c r="T171" i="16"/>
  <c r="L175" i="16"/>
  <c r="T180" i="16"/>
  <c r="X185" i="16"/>
  <c r="Z185" i="16"/>
  <c r="N185" i="16"/>
  <c r="AB185" i="16"/>
  <c r="R185" i="16"/>
  <c r="AD185" i="16"/>
  <c r="N187" i="16"/>
  <c r="T192" i="16"/>
  <c r="Z200" i="16"/>
  <c r="R200" i="16"/>
  <c r="V200" i="16"/>
  <c r="L200" i="16"/>
  <c r="J198" i="16"/>
  <c r="X200" i="16"/>
  <c r="N200" i="16"/>
  <c r="AD200" i="16"/>
  <c r="AD202" i="16"/>
  <c r="V202" i="16"/>
  <c r="N202" i="16"/>
  <c r="Z202" i="16"/>
  <c r="AB202" i="16"/>
  <c r="R202" i="16"/>
  <c r="V206" i="16"/>
  <c r="AD207" i="16"/>
  <c r="V207" i="16"/>
  <c r="N207" i="16"/>
  <c r="AB207" i="16"/>
  <c r="R207" i="16"/>
  <c r="T207" i="16"/>
  <c r="Z207" i="16"/>
  <c r="AB211" i="16"/>
  <c r="Z213" i="16"/>
  <c r="R213" i="16"/>
  <c r="X213" i="16"/>
  <c r="N213" i="16"/>
  <c r="AB213" i="16"/>
  <c r="AD213" i="16"/>
  <c r="N214" i="16"/>
  <c r="X220" i="16"/>
  <c r="AB228" i="16"/>
  <c r="T228" i="16"/>
  <c r="L228" i="16"/>
  <c r="AD228" i="16"/>
  <c r="V228" i="16"/>
  <c r="N228" i="16"/>
  <c r="Z228" i="16"/>
  <c r="AB241" i="16"/>
  <c r="T241" i="16"/>
  <c r="L241" i="16"/>
  <c r="AD241" i="16"/>
  <c r="V241" i="16"/>
  <c r="N241" i="16"/>
  <c r="Z241" i="16"/>
  <c r="J238" i="16"/>
  <c r="AB252" i="16"/>
  <c r="T252" i="16"/>
  <c r="L252" i="16"/>
  <c r="AD252" i="16"/>
  <c r="V252" i="16"/>
  <c r="N252" i="16"/>
  <c r="Z252" i="16"/>
  <c r="AB306" i="16"/>
  <c r="T306" i="16"/>
  <c r="L306" i="16"/>
  <c r="Z306" i="16"/>
  <c r="AD306" i="16"/>
  <c r="R306" i="16"/>
  <c r="N306" i="16"/>
  <c r="V306" i="16"/>
  <c r="AD311" i="16"/>
  <c r="V311" i="16"/>
  <c r="N311" i="16"/>
  <c r="X311" i="16"/>
  <c r="L311" i="16"/>
  <c r="Z311" i="16"/>
  <c r="T311" i="16"/>
  <c r="AB311" i="16"/>
  <c r="AD315" i="16"/>
  <c r="V315" i="16"/>
  <c r="N315" i="16"/>
  <c r="AB315" i="16"/>
  <c r="R315" i="16"/>
  <c r="T315" i="16"/>
  <c r="X315" i="16"/>
  <c r="Z321" i="16"/>
  <c r="R321" i="16"/>
  <c r="X321" i="16"/>
  <c r="N321" i="16"/>
  <c r="AB321" i="16"/>
  <c r="T321" i="16"/>
  <c r="V321" i="16"/>
  <c r="AB326" i="16"/>
  <c r="T326" i="16"/>
  <c r="L326" i="16"/>
  <c r="V326" i="16"/>
  <c r="X326" i="16"/>
  <c r="N326" i="16"/>
  <c r="R326" i="16"/>
  <c r="Z326" i="16"/>
  <c r="AB367" i="16"/>
  <c r="T367" i="16"/>
  <c r="L367" i="16"/>
  <c r="AD367" i="16"/>
  <c r="V367" i="16"/>
  <c r="N367" i="16"/>
  <c r="R367" i="16"/>
  <c r="J363" i="16"/>
  <c r="X367" i="16"/>
  <c r="X388" i="16"/>
  <c r="Z388" i="16"/>
  <c r="R388" i="16"/>
  <c r="AB388" i="16"/>
  <c r="L388" i="16"/>
  <c r="AD388" i="16"/>
  <c r="N388" i="16"/>
  <c r="T388" i="16"/>
  <c r="V388" i="16"/>
  <c r="X392" i="16"/>
  <c r="Z392" i="16"/>
  <c r="R392" i="16"/>
  <c r="AB392" i="16"/>
  <c r="L392" i="16"/>
  <c r="AD392" i="16"/>
  <c r="N392" i="16"/>
  <c r="T392" i="16"/>
  <c r="V392" i="16"/>
  <c r="X396" i="16"/>
  <c r="Z396" i="16"/>
  <c r="R396" i="16"/>
  <c r="AB396" i="16"/>
  <c r="L396" i="16"/>
  <c r="AD396" i="16"/>
  <c r="N396" i="16"/>
  <c r="T396" i="16"/>
  <c r="V396" i="16"/>
  <c r="Z398" i="16"/>
  <c r="R398" i="16"/>
  <c r="X398" i="16"/>
  <c r="L398" i="16"/>
  <c r="AB398" i="16"/>
  <c r="N398" i="16"/>
  <c r="T398" i="16"/>
  <c r="V398" i="16"/>
  <c r="AD398" i="16"/>
  <c r="X440" i="16"/>
  <c r="V440" i="16"/>
  <c r="Z440" i="16"/>
  <c r="N440" i="16"/>
  <c r="R440" i="16"/>
  <c r="T440" i="16"/>
  <c r="AB440" i="16"/>
  <c r="AD440" i="16"/>
  <c r="L440" i="16"/>
  <c r="AE440" i="16" s="1"/>
  <c r="AH440" i="16" s="1"/>
  <c r="AD455" i="16"/>
  <c r="V455" i="16"/>
  <c r="N455" i="16"/>
  <c r="X455" i="16"/>
  <c r="L455" i="16"/>
  <c r="AE455" i="16" s="1"/>
  <c r="AH455" i="16" s="1"/>
  <c r="Z455" i="16"/>
  <c r="R455" i="16"/>
  <c r="T455" i="16"/>
  <c r="AB455" i="16"/>
  <c r="AD468" i="16"/>
  <c r="V468" i="16"/>
  <c r="N468" i="16"/>
  <c r="T468" i="16"/>
  <c r="X468" i="16"/>
  <c r="L468" i="16"/>
  <c r="R468" i="16"/>
  <c r="AB468" i="16"/>
  <c r="J465" i="16"/>
  <c r="AB475" i="16"/>
  <c r="T475" i="16"/>
  <c r="L475" i="16"/>
  <c r="AD475" i="16"/>
  <c r="R475" i="16"/>
  <c r="V475" i="16"/>
  <c r="X475" i="16"/>
  <c r="Z475" i="16"/>
  <c r="N475" i="16"/>
  <c r="Z516" i="16"/>
  <c r="R516" i="16"/>
  <c r="V516" i="16"/>
  <c r="L516" i="16"/>
  <c r="X516" i="16"/>
  <c r="N516" i="16"/>
  <c r="T516" i="16"/>
  <c r="AD516" i="16"/>
  <c r="AB516" i="16"/>
  <c r="Z9" i="16"/>
  <c r="R9" i="16"/>
  <c r="AB10" i="16"/>
  <c r="T10" i="16"/>
  <c r="L10" i="16"/>
  <c r="T18" i="16"/>
  <c r="AB19" i="16"/>
  <c r="T19" i="16"/>
  <c r="L19" i="16"/>
  <c r="T25" i="16"/>
  <c r="T26" i="16"/>
  <c r="AD26" i="16"/>
  <c r="AD34" i="16"/>
  <c r="V34" i="16"/>
  <c r="N34" i="16"/>
  <c r="AD43" i="16"/>
  <c r="V43" i="16"/>
  <c r="N43" i="16"/>
  <c r="T44" i="16"/>
  <c r="T52" i="16"/>
  <c r="T53" i="16"/>
  <c r="T59" i="16"/>
  <c r="AB60" i="16"/>
  <c r="T60" i="16"/>
  <c r="L60" i="16"/>
  <c r="V60" i="16"/>
  <c r="Z85" i="16"/>
  <c r="R85" i="16"/>
  <c r="AB85" i="16"/>
  <c r="T85" i="16"/>
  <c r="L85" i="16"/>
  <c r="Z86" i="16"/>
  <c r="Z89" i="16"/>
  <c r="R89" i="16"/>
  <c r="AB89" i="16"/>
  <c r="T89" i="16"/>
  <c r="L89" i="16"/>
  <c r="AB90" i="16"/>
  <c r="T90" i="16"/>
  <c r="L90" i="16"/>
  <c r="AD90" i="16"/>
  <c r="V90" i="16"/>
  <c r="N90" i="16"/>
  <c r="Z90" i="16"/>
  <c r="Z91" i="16"/>
  <c r="X92" i="16"/>
  <c r="Z92" i="16"/>
  <c r="R92" i="16"/>
  <c r="V92" i="16"/>
  <c r="AB94" i="16"/>
  <c r="T94" i="16"/>
  <c r="L94" i="16"/>
  <c r="AD94" i="16"/>
  <c r="V94" i="16"/>
  <c r="N94" i="16"/>
  <c r="AD95" i="16"/>
  <c r="V95" i="16"/>
  <c r="N95" i="16"/>
  <c r="X95" i="16"/>
  <c r="X96" i="16"/>
  <c r="Z96" i="16"/>
  <c r="R96" i="16"/>
  <c r="Z97" i="16"/>
  <c r="R97" i="16"/>
  <c r="AB97" i="16"/>
  <c r="T97" i="16"/>
  <c r="L97" i="16"/>
  <c r="X97" i="16"/>
  <c r="AB98" i="16"/>
  <c r="T98" i="16"/>
  <c r="L98" i="16"/>
  <c r="AD98" i="16"/>
  <c r="V98" i="16"/>
  <c r="N98" i="16"/>
  <c r="Z98" i="16"/>
  <c r="X101" i="16"/>
  <c r="Z101" i="16"/>
  <c r="R101" i="16"/>
  <c r="V101" i="16"/>
  <c r="AB103" i="16"/>
  <c r="T103" i="16"/>
  <c r="L103" i="16"/>
  <c r="AD103" i="16"/>
  <c r="V103" i="16"/>
  <c r="N103" i="16"/>
  <c r="Z103" i="16"/>
  <c r="Z104" i="16"/>
  <c r="X105" i="16"/>
  <c r="Z105" i="16"/>
  <c r="R105" i="16"/>
  <c r="V105" i="16"/>
  <c r="AB107" i="16"/>
  <c r="T107" i="16"/>
  <c r="L107" i="16"/>
  <c r="AD107" i="16"/>
  <c r="V107" i="16"/>
  <c r="N107" i="16"/>
  <c r="AD108" i="16"/>
  <c r="V108" i="16"/>
  <c r="N108" i="16"/>
  <c r="X108" i="16"/>
  <c r="Z108" i="16"/>
  <c r="X109" i="16"/>
  <c r="Z109" i="16"/>
  <c r="R109" i="16"/>
  <c r="V109" i="16"/>
  <c r="AB111" i="16"/>
  <c r="T111" i="16"/>
  <c r="L111" i="16"/>
  <c r="AD111" i="16"/>
  <c r="V111" i="16"/>
  <c r="N111" i="16"/>
  <c r="Z111" i="16"/>
  <c r="Z112" i="16"/>
  <c r="X113" i="16"/>
  <c r="Z113" i="16"/>
  <c r="R113" i="16"/>
  <c r="V113" i="16"/>
  <c r="X164" i="16"/>
  <c r="AD166" i="16"/>
  <c r="V166" i="16"/>
  <c r="N166" i="16"/>
  <c r="X166" i="16"/>
  <c r="Z168" i="16"/>
  <c r="R168" i="16"/>
  <c r="AB168" i="16"/>
  <c r="T168" i="16"/>
  <c r="L168" i="16"/>
  <c r="X168" i="16"/>
  <c r="AD170" i="16"/>
  <c r="V170" i="16"/>
  <c r="N170" i="16"/>
  <c r="X170" i="16"/>
  <c r="Z170" i="16"/>
  <c r="V171" i="16"/>
  <c r="AB174" i="16"/>
  <c r="T174" i="16"/>
  <c r="L174" i="16"/>
  <c r="Z174" i="16"/>
  <c r="J173" i="16"/>
  <c r="AD174" i="16"/>
  <c r="R174" i="16"/>
  <c r="AD188" i="16"/>
  <c r="V188" i="16"/>
  <c r="N188" i="16"/>
  <c r="T188" i="16"/>
  <c r="X188" i="16"/>
  <c r="L188" i="16"/>
  <c r="AB188" i="16"/>
  <c r="AB196" i="16"/>
  <c r="AB194" i="16" s="1"/>
  <c r="N46" i="14" s="1"/>
  <c r="T196" i="16"/>
  <c r="L196" i="16"/>
  <c r="V196" i="16"/>
  <c r="V194" i="16" s="1"/>
  <c r="K46" i="14" s="1"/>
  <c r="X196" i="16"/>
  <c r="X194" i="16" s="1"/>
  <c r="L46" i="14" s="1"/>
  <c r="N196" i="16"/>
  <c r="N194" i="16" s="1"/>
  <c r="G46" i="14" s="1"/>
  <c r="AD196" i="16"/>
  <c r="AD215" i="16"/>
  <c r="V215" i="16"/>
  <c r="N215" i="16"/>
  <c r="AB215" i="16"/>
  <c r="R215" i="16"/>
  <c r="T215" i="16"/>
  <c r="Z215" i="16"/>
  <c r="AB224" i="16"/>
  <c r="T224" i="16"/>
  <c r="L224" i="16"/>
  <c r="AD224" i="16"/>
  <c r="V224" i="16"/>
  <c r="N224" i="16"/>
  <c r="Z224" i="16"/>
  <c r="AB257" i="16"/>
  <c r="T257" i="16"/>
  <c r="L257" i="16"/>
  <c r="AD257" i="16"/>
  <c r="V257" i="16"/>
  <c r="N257" i="16"/>
  <c r="R257" i="16"/>
  <c r="X304" i="16"/>
  <c r="V304" i="16"/>
  <c r="L304" i="16"/>
  <c r="Z304" i="16"/>
  <c r="N304" i="16"/>
  <c r="R304" i="16"/>
  <c r="T304" i="16"/>
  <c r="AB349" i="16"/>
  <c r="T349" i="16"/>
  <c r="L349" i="16"/>
  <c r="AD349" i="16"/>
  <c r="V349" i="16"/>
  <c r="N349" i="16"/>
  <c r="Z349" i="16"/>
  <c r="X349" i="16"/>
  <c r="AD359" i="16"/>
  <c r="V359" i="16"/>
  <c r="N359" i="16"/>
  <c r="X359" i="16"/>
  <c r="AB359" i="16"/>
  <c r="L359" i="16"/>
  <c r="R359" i="16"/>
  <c r="Z359" i="16"/>
  <c r="AD381" i="16"/>
  <c r="V381" i="16"/>
  <c r="N381" i="16"/>
  <c r="X381" i="16"/>
  <c r="R381" i="16"/>
  <c r="T381" i="16"/>
  <c r="L381" i="16"/>
  <c r="Z381" i="16"/>
  <c r="AB417" i="16"/>
  <c r="T417" i="16"/>
  <c r="L417" i="16"/>
  <c r="X417" i="16"/>
  <c r="N417" i="16"/>
  <c r="Z417" i="16"/>
  <c r="R417" i="16"/>
  <c r="V417" i="16"/>
  <c r="AD417" i="16"/>
  <c r="AB568" i="16"/>
  <c r="T568" i="16"/>
  <c r="L568" i="16"/>
  <c r="J567" i="16"/>
  <c r="X568" i="16"/>
  <c r="N568" i="16"/>
  <c r="Z568" i="16"/>
  <c r="AD568" i="16"/>
  <c r="V568" i="16"/>
  <c r="R568" i="16"/>
  <c r="X8" i="16"/>
  <c r="AD8" i="16"/>
  <c r="X10" i="16"/>
  <c r="X17" i="16"/>
  <c r="AD17" i="16"/>
  <c r="V18" i="16"/>
  <c r="N19" i="16"/>
  <c r="Z23" i="16"/>
  <c r="R23" i="16"/>
  <c r="AD23" i="16"/>
  <c r="L25" i="16"/>
  <c r="V26" i="16"/>
  <c r="Z32" i="16"/>
  <c r="R32" i="16"/>
  <c r="AD32" i="16"/>
  <c r="L34" i="16"/>
  <c r="V35" i="16"/>
  <c r="Z41" i="16"/>
  <c r="R41" i="16"/>
  <c r="AD41" i="16"/>
  <c r="L43" i="16"/>
  <c r="V44" i="16"/>
  <c r="T50" i="16"/>
  <c r="X52" i="16"/>
  <c r="V53" i="16"/>
  <c r="L59" i="16"/>
  <c r="X60" i="16"/>
  <c r="N85" i="16"/>
  <c r="L87" i="16"/>
  <c r="L88" i="16"/>
  <c r="AD89" i="16"/>
  <c r="AB91" i="16"/>
  <c r="AB92" i="16"/>
  <c r="AD93" i="16"/>
  <c r="AB95" i="16"/>
  <c r="AB96" i="16"/>
  <c r="N97" i="16"/>
  <c r="L101" i="16"/>
  <c r="N102" i="16"/>
  <c r="AB104" i="16"/>
  <c r="AB105" i="16"/>
  <c r="AD106" i="16"/>
  <c r="AB108" i="16"/>
  <c r="AB109" i="16"/>
  <c r="AD110" i="16"/>
  <c r="AB112" i="16"/>
  <c r="N114" i="16"/>
  <c r="AD117" i="16"/>
  <c r="V117" i="16"/>
  <c r="N117" i="16"/>
  <c r="X117" i="16"/>
  <c r="Z117" i="16"/>
  <c r="X118" i="16"/>
  <c r="Z118" i="16"/>
  <c r="R118" i="16"/>
  <c r="V118" i="16"/>
  <c r="X119" i="16"/>
  <c r="X122" i="16"/>
  <c r="Z122" i="16"/>
  <c r="R122" i="16"/>
  <c r="AD126" i="16"/>
  <c r="V126" i="16"/>
  <c r="N126" i="16"/>
  <c r="X126" i="16"/>
  <c r="Z128" i="16"/>
  <c r="R128" i="16"/>
  <c r="AB128" i="16"/>
  <c r="T128" i="16"/>
  <c r="L128" i="16"/>
  <c r="AD130" i="16"/>
  <c r="V130" i="16"/>
  <c r="N130" i="16"/>
  <c r="X130" i="16"/>
  <c r="Z130" i="16"/>
  <c r="X131" i="16"/>
  <c r="Z131" i="16"/>
  <c r="R131" i="16"/>
  <c r="V131" i="16"/>
  <c r="X132" i="16"/>
  <c r="Z134" i="16"/>
  <c r="V135" i="16"/>
  <c r="Z141" i="16"/>
  <c r="R141" i="16"/>
  <c r="AB141" i="16"/>
  <c r="T141" i="16"/>
  <c r="L141" i="16"/>
  <c r="AD143" i="16"/>
  <c r="V143" i="16"/>
  <c r="N143" i="16"/>
  <c r="X143" i="16"/>
  <c r="Z143" i="16"/>
  <c r="X144" i="16"/>
  <c r="Z144" i="16"/>
  <c r="R144" i="16"/>
  <c r="V144" i="16"/>
  <c r="X145" i="16"/>
  <c r="AD147" i="16"/>
  <c r="V147" i="16"/>
  <c r="N147" i="16"/>
  <c r="X147" i="16"/>
  <c r="Z161" i="16"/>
  <c r="AD164" i="16"/>
  <c r="AB166" i="16"/>
  <c r="AB167" i="16"/>
  <c r="AD168" i="16"/>
  <c r="AB170" i="16"/>
  <c r="AB171" i="16"/>
  <c r="N174" i="16"/>
  <c r="AB178" i="16"/>
  <c r="T178" i="16"/>
  <c r="L178" i="16"/>
  <c r="V178" i="16"/>
  <c r="X178" i="16"/>
  <c r="N178" i="16"/>
  <c r="AD180" i="16"/>
  <c r="AB182" i="16"/>
  <c r="T182" i="16"/>
  <c r="L182" i="16"/>
  <c r="Z182" i="16"/>
  <c r="AD182" i="16"/>
  <c r="R182" i="16"/>
  <c r="Z190" i="16"/>
  <c r="R190" i="16"/>
  <c r="V190" i="16"/>
  <c r="L190" i="16"/>
  <c r="X190" i="16"/>
  <c r="N190" i="16"/>
  <c r="AB236" i="16"/>
  <c r="T236" i="16"/>
  <c r="L236" i="16"/>
  <c r="AD236" i="16"/>
  <c r="V236" i="16"/>
  <c r="N236" i="16"/>
  <c r="Z236" i="16"/>
  <c r="R248" i="16"/>
  <c r="X257" i="16"/>
  <c r="T259" i="16"/>
  <c r="AB302" i="16"/>
  <c r="T302" i="16"/>
  <c r="L302" i="16"/>
  <c r="V302" i="16"/>
  <c r="X302" i="16"/>
  <c r="N302" i="16"/>
  <c r="R302" i="16"/>
  <c r="AB304" i="16"/>
  <c r="AD323" i="16"/>
  <c r="V323" i="16"/>
  <c r="N323" i="16"/>
  <c r="AB323" i="16"/>
  <c r="R323" i="16"/>
  <c r="T323" i="16"/>
  <c r="L323" i="16"/>
  <c r="AB331" i="16"/>
  <c r="T331" i="16"/>
  <c r="L331" i="16"/>
  <c r="J330" i="16"/>
  <c r="Z331" i="16"/>
  <c r="AD331" i="16"/>
  <c r="R331" i="16"/>
  <c r="N331" i="16"/>
  <c r="V331" i="16"/>
  <c r="R349" i="16"/>
  <c r="AB358" i="16"/>
  <c r="T358" i="16"/>
  <c r="L358" i="16"/>
  <c r="AD358" i="16"/>
  <c r="V358" i="16"/>
  <c r="N358" i="16"/>
  <c r="R358" i="16"/>
  <c r="Z358" i="16"/>
  <c r="AD387" i="16"/>
  <c r="V387" i="16"/>
  <c r="N387" i="16"/>
  <c r="X387" i="16"/>
  <c r="AB387" i="16"/>
  <c r="L387" i="16"/>
  <c r="R387" i="16"/>
  <c r="T387" i="16"/>
  <c r="Z387" i="16"/>
  <c r="Z397" i="16"/>
  <c r="R397" i="16"/>
  <c r="AB397" i="16"/>
  <c r="T397" i="16"/>
  <c r="L397" i="16"/>
  <c r="AD397" i="16"/>
  <c r="N397" i="16"/>
  <c r="V397" i="16"/>
  <c r="X397" i="16"/>
  <c r="AB413" i="16"/>
  <c r="T413" i="16"/>
  <c r="L413" i="16"/>
  <c r="AD413" i="16"/>
  <c r="R413" i="16"/>
  <c r="V413" i="16"/>
  <c r="X413" i="16"/>
  <c r="Z413" i="16"/>
  <c r="AD447" i="16"/>
  <c r="V447" i="16"/>
  <c r="N447" i="16"/>
  <c r="X447" i="16"/>
  <c r="L447" i="16"/>
  <c r="AE447" i="16" s="1"/>
  <c r="AH447" i="16" s="1"/>
  <c r="Z447" i="16"/>
  <c r="T447" i="16"/>
  <c r="AB447" i="16"/>
  <c r="R447" i="16"/>
  <c r="Z457" i="16"/>
  <c r="R457" i="16"/>
  <c r="X457" i="16"/>
  <c r="N457" i="16"/>
  <c r="AB457" i="16"/>
  <c r="T457" i="16"/>
  <c r="V457" i="16"/>
  <c r="AD457" i="16"/>
  <c r="AD490" i="16"/>
  <c r="V490" i="16"/>
  <c r="N490" i="16"/>
  <c r="X490" i="16"/>
  <c r="R490" i="16"/>
  <c r="T490" i="16"/>
  <c r="Z490" i="16"/>
  <c r="AB490" i="16"/>
  <c r="J485" i="16"/>
  <c r="X582" i="16"/>
  <c r="Z582" i="16"/>
  <c r="R582" i="16"/>
  <c r="AD582" i="16"/>
  <c r="N582" i="16"/>
  <c r="L582" i="16"/>
  <c r="L580" i="16" s="1"/>
  <c r="F112" i="14" s="1"/>
  <c r="T582" i="16"/>
  <c r="AB582" i="16"/>
  <c r="J580" i="16"/>
  <c r="V582" i="16"/>
  <c r="T13" i="16"/>
  <c r="AD13" i="16"/>
  <c r="N18" i="16"/>
  <c r="T31" i="16"/>
  <c r="T40" i="16"/>
  <c r="N44" i="16"/>
  <c r="T49" i="16"/>
  <c r="V50" i="16"/>
  <c r="X59" i="16"/>
  <c r="Z60" i="16"/>
  <c r="AD63" i="16"/>
  <c r="Z68" i="16"/>
  <c r="R68" i="16"/>
  <c r="AB68" i="16"/>
  <c r="T68" i="16"/>
  <c r="L68" i="16"/>
  <c r="Z72" i="16"/>
  <c r="R72" i="16"/>
  <c r="AB72" i="16"/>
  <c r="T72" i="16"/>
  <c r="L72" i="16"/>
  <c r="X76" i="16"/>
  <c r="Z76" i="16"/>
  <c r="R76" i="16"/>
  <c r="V76" i="16"/>
  <c r="Z81" i="16"/>
  <c r="R81" i="16"/>
  <c r="AB81" i="16"/>
  <c r="T81" i="16"/>
  <c r="L81" i="16"/>
  <c r="X81" i="16"/>
  <c r="R86" i="16"/>
  <c r="R87" i="16"/>
  <c r="N88" i="16"/>
  <c r="AD88" i="16"/>
  <c r="R90" i="16"/>
  <c r="R91" i="16"/>
  <c r="N92" i="16"/>
  <c r="AD92" i="16"/>
  <c r="R94" i="16"/>
  <c r="R95" i="16"/>
  <c r="N96" i="16"/>
  <c r="AD96" i="16"/>
  <c r="R98" i="16"/>
  <c r="N101" i="16"/>
  <c r="AD101" i="16"/>
  <c r="R103" i="16"/>
  <c r="R104" i="16"/>
  <c r="N105" i="16"/>
  <c r="AD105" i="16"/>
  <c r="R107" i="16"/>
  <c r="R108" i="16"/>
  <c r="N109" i="16"/>
  <c r="AD109" i="16"/>
  <c r="R111" i="16"/>
  <c r="R112" i="16"/>
  <c r="N113" i="16"/>
  <c r="AD113" i="16"/>
  <c r="L117" i="16"/>
  <c r="AB117" i="16"/>
  <c r="L118" i="16"/>
  <c r="AB118" i="16"/>
  <c r="N119" i="16"/>
  <c r="AD119" i="16"/>
  <c r="L121" i="16"/>
  <c r="AB121" i="16"/>
  <c r="L122" i="16"/>
  <c r="AB122" i="16"/>
  <c r="L126" i="16"/>
  <c r="AB126" i="16"/>
  <c r="L127" i="16"/>
  <c r="AB127" i="16"/>
  <c r="N128" i="16"/>
  <c r="AD128" i="16"/>
  <c r="L130" i="16"/>
  <c r="AB130" i="16"/>
  <c r="L131" i="16"/>
  <c r="AB131" i="16"/>
  <c r="N132" i="16"/>
  <c r="AD132" i="16"/>
  <c r="L134" i="16"/>
  <c r="AB134" i="16"/>
  <c r="L135" i="16"/>
  <c r="AB135" i="16"/>
  <c r="L139" i="16"/>
  <c r="AB139" i="16"/>
  <c r="L140" i="16"/>
  <c r="AB140" i="16"/>
  <c r="N141" i="16"/>
  <c r="AD141" i="16"/>
  <c r="L143" i="16"/>
  <c r="AB143" i="16"/>
  <c r="L144" i="16"/>
  <c r="AB144" i="16"/>
  <c r="N145" i="16"/>
  <c r="AD145" i="16"/>
  <c r="L147" i="16"/>
  <c r="AB147" i="16"/>
  <c r="AD151" i="16"/>
  <c r="AD150" i="16" s="1"/>
  <c r="O32" i="14" s="1"/>
  <c r="V151" i="16"/>
  <c r="N151" i="16"/>
  <c r="N150" i="16" s="1"/>
  <c r="G32" i="14" s="1"/>
  <c r="X151" i="16"/>
  <c r="Z151" i="16"/>
  <c r="X152" i="16"/>
  <c r="Z152" i="16"/>
  <c r="R152" i="16"/>
  <c r="R150" i="16" s="1"/>
  <c r="I32" i="14" s="1"/>
  <c r="V152" i="16"/>
  <c r="AD156" i="16"/>
  <c r="V156" i="16"/>
  <c r="N156" i="16"/>
  <c r="X156" i="16"/>
  <c r="Z156" i="16"/>
  <c r="L161" i="16"/>
  <c r="AB161" i="16"/>
  <c r="R165" i="16"/>
  <c r="R166" i="16"/>
  <c r="N167" i="16"/>
  <c r="AD167" i="16"/>
  <c r="R169" i="16"/>
  <c r="R170" i="16"/>
  <c r="N171" i="16"/>
  <c r="AD171" i="16"/>
  <c r="V174" i="16"/>
  <c r="AD175" i="16"/>
  <c r="V175" i="16"/>
  <c r="N175" i="16"/>
  <c r="AB175" i="16"/>
  <c r="R175" i="16"/>
  <c r="T175" i="16"/>
  <c r="Z175" i="16"/>
  <c r="R180" i="16"/>
  <c r="Z181" i="16"/>
  <c r="R181" i="16"/>
  <c r="X181" i="16"/>
  <c r="N181" i="16"/>
  <c r="AB181" i="16"/>
  <c r="AD181" i="16"/>
  <c r="N182" i="16"/>
  <c r="AB187" i="16"/>
  <c r="T187" i="16"/>
  <c r="L187" i="16"/>
  <c r="AD187" i="16"/>
  <c r="R187" i="16"/>
  <c r="V187" i="16"/>
  <c r="Z187" i="16"/>
  <c r="R188" i="16"/>
  <c r="L192" i="16"/>
  <c r="R196" i="16"/>
  <c r="N206" i="16"/>
  <c r="AB210" i="16"/>
  <c r="T210" i="16"/>
  <c r="L210" i="16"/>
  <c r="V210" i="16"/>
  <c r="X210" i="16"/>
  <c r="N210" i="16"/>
  <c r="AD210" i="16"/>
  <c r="T211" i="16"/>
  <c r="X212" i="16"/>
  <c r="V212" i="16"/>
  <c r="L212" i="16"/>
  <c r="Z212" i="16"/>
  <c r="N212" i="16"/>
  <c r="AD212" i="16"/>
  <c r="AB214" i="16"/>
  <c r="T214" i="16"/>
  <c r="L214" i="16"/>
  <c r="Z214" i="16"/>
  <c r="AD214" i="16"/>
  <c r="R214" i="16"/>
  <c r="R220" i="16"/>
  <c r="X224" i="16"/>
  <c r="AB232" i="16"/>
  <c r="T232" i="16"/>
  <c r="L232" i="16"/>
  <c r="AD232" i="16"/>
  <c r="V232" i="16"/>
  <c r="N232" i="16"/>
  <c r="Z232" i="16"/>
  <c r="R236" i="16"/>
  <c r="AB245" i="16"/>
  <c r="T245" i="16"/>
  <c r="L245" i="16"/>
  <c r="AD245" i="16"/>
  <c r="V245" i="16"/>
  <c r="N245" i="16"/>
  <c r="Z245" i="16"/>
  <c r="X248" i="16"/>
  <c r="X256" i="16"/>
  <c r="Z257" i="16"/>
  <c r="Z258" i="16"/>
  <c r="V259" i="16"/>
  <c r="AD263" i="16"/>
  <c r="V263" i="16"/>
  <c r="N263" i="16"/>
  <c r="X263" i="16"/>
  <c r="AB263" i="16"/>
  <c r="L263" i="16"/>
  <c r="R263" i="16"/>
  <c r="X264" i="16"/>
  <c r="Z264" i="16"/>
  <c r="R264" i="16"/>
  <c r="AB264" i="16"/>
  <c r="L264" i="16"/>
  <c r="AD264" i="16"/>
  <c r="N264" i="16"/>
  <c r="Z265" i="16"/>
  <c r="R265" i="16"/>
  <c r="AB265" i="16"/>
  <c r="T265" i="16"/>
  <c r="L265" i="16"/>
  <c r="AD265" i="16"/>
  <c r="N265" i="16"/>
  <c r="AD267" i="16"/>
  <c r="V267" i="16"/>
  <c r="N267" i="16"/>
  <c r="X267" i="16"/>
  <c r="AB267" i="16"/>
  <c r="L267" i="16"/>
  <c r="R267" i="16"/>
  <c r="X268" i="16"/>
  <c r="Z268" i="16"/>
  <c r="R268" i="16"/>
  <c r="AB268" i="16"/>
  <c r="L268" i="16"/>
  <c r="AD268" i="16"/>
  <c r="N268" i="16"/>
  <c r="Z269" i="16"/>
  <c r="R269" i="16"/>
  <c r="AB269" i="16"/>
  <c r="T269" i="16"/>
  <c r="L269" i="16"/>
  <c r="AD269" i="16"/>
  <c r="N269" i="16"/>
  <c r="AD271" i="16"/>
  <c r="V271" i="16"/>
  <c r="N271" i="16"/>
  <c r="X271" i="16"/>
  <c r="AB271" i="16"/>
  <c r="L271" i="16"/>
  <c r="R271" i="16"/>
  <c r="X272" i="16"/>
  <c r="Z272" i="16"/>
  <c r="R272" i="16"/>
  <c r="AB272" i="16"/>
  <c r="L272" i="16"/>
  <c r="AD272" i="16"/>
  <c r="N272" i="16"/>
  <c r="Z273" i="16"/>
  <c r="R273" i="16"/>
  <c r="AB273" i="16"/>
  <c r="T273" i="16"/>
  <c r="L273" i="16"/>
  <c r="AD273" i="16"/>
  <c r="N273" i="16"/>
  <c r="AD275" i="16"/>
  <c r="V275" i="16"/>
  <c r="N275" i="16"/>
  <c r="X275" i="16"/>
  <c r="AB275" i="16"/>
  <c r="L275" i="16"/>
  <c r="R275" i="16"/>
  <c r="X276" i="16"/>
  <c r="Z276" i="16"/>
  <c r="R276" i="16"/>
  <c r="AB276" i="16"/>
  <c r="L276" i="16"/>
  <c r="AD276" i="16"/>
  <c r="N276" i="16"/>
  <c r="Z277" i="16"/>
  <c r="R277" i="16"/>
  <c r="AB277" i="16"/>
  <c r="T277" i="16"/>
  <c r="L277" i="16"/>
  <c r="AD277" i="16"/>
  <c r="N277" i="16"/>
  <c r="AD279" i="16"/>
  <c r="V279" i="16"/>
  <c r="N279" i="16"/>
  <c r="X279" i="16"/>
  <c r="AB279" i="16"/>
  <c r="L279" i="16"/>
  <c r="R279" i="16"/>
  <c r="X280" i="16"/>
  <c r="Z280" i="16"/>
  <c r="R280" i="16"/>
  <c r="AB280" i="16"/>
  <c r="L280" i="16"/>
  <c r="AD280" i="16"/>
  <c r="N280" i="16"/>
  <c r="Z281" i="16"/>
  <c r="R281" i="16"/>
  <c r="AB281" i="16"/>
  <c r="T281" i="16"/>
  <c r="L281" i="16"/>
  <c r="AD281" i="16"/>
  <c r="N281" i="16"/>
  <c r="AD283" i="16"/>
  <c r="V283" i="16"/>
  <c r="N283" i="16"/>
  <c r="X283" i="16"/>
  <c r="AB283" i="16"/>
  <c r="L283" i="16"/>
  <c r="R283" i="16"/>
  <c r="X284" i="16"/>
  <c r="Z284" i="16"/>
  <c r="R284" i="16"/>
  <c r="AB284" i="16"/>
  <c r="L284" i="16"/>
  <c r="AD284" i="16"/>
  <c r="N284" i="16"/>
  <c r="Z285" i="16"/>
  <c r="R285" i="16"/>
  <c r="AB285" i="16"/>
  <c r="T285" i="16"/>
  <c r="L285" i="16"/>
  <c r="AD285" i="16"/>
  <c r="N285" i="16"/>
  <c r="AD287" i="16"/>
  <c r="V287" i="16"/>
  <c r="N287" i="16"/>
  <c r="X287" i="16"/>
  <c r="AB287" i="16"/>
  <c r="L287" i="16"/>
  <c r="R287" i="16"/>
  <c r="X288" i="16"/>
  <c r="Z288" i="16"/>
  <c r="R288" i="16"/>
  <c r="AB288" i="16"/>
  <c r="L288" i="16"/>
  <c r="AD288" i="16"/>
  <c r="N288" i="16"/>
  <c r="Z289" i="16"/>
  <c r="R289" i="16"/>
  <c r="AB289" i="16"/>
  <c r="T289" i="16"/>
  <c r="L289" i="16"/>
  <c r="AD289" i="16"/>
  <c r="N289" i="16"/>
  <c r="AD291" i="16"/>
  <c r="V291" i="16"/>
  <c r="N291" i="16"/>
  <c r="X291" i="16"/>
  <c r="AB291" i="16"/>
  <c r="L291" i="16"/>
  <c r="R291" i="16"/>
  <c r="X292" i="16"/>
  <c r="Z292" i="16"/>
  <c r="R292" i="16"/>
  <c r="AB292" i="16"/>
  <c r="L292" i="16"/>
  <c r="AD292" i="16"/>
  <c r="N292" i="16"/>
  <c r="Z293" i="16"/>
  <c r="R293" i="16"/>
  <c r="AB293" i="16"/>
  <c r="T293" i="16"/>
  <c r="L293" i="16"/>
  <c r="AD293" i="16"/>
  <c r="N293" i="16"/>
  <c r="AD295" i="16"/>
  <c r="V295" i="16"/>
  <c r="N295" i="16"/>
  <c r="X295" i="16"/>
  <c r="AB295" i="16"/>
  <c r="L295" i="16"/>
  <c r="R295" i="16"/>
  <c r="X296" i="16"/>
  <c r="Z296" i="16"/>
  <c r="R296" i="16"/>
  <c r="AB296" i="16"/>
  <c r="L296" i="16"/>
  <c r="AD296" i="16"/>
  <c r="N296" i="16"/>
  <c r="Z297" i="16"/>
  <c r="R297" i="16"/>
  <c r="AB297" i="16"/>
  <c r="T297" i="16"/>
  <c r="L297" i="16"/>
  <c r="AD297" i="16"/>
  <c r="N297" i="16"/>
  <c r="AD299" i="16"/>
  <c r="V299" i="16"/>
  <c r="N299" i="16"/>
  <c r="X299" i="16"/>
  <c r="AB299" i="16"/>
  <c r="L299" i="16"/>
  <c r="R299" i="16"/>
  <c r="Z302" i="16"/>
  <c r="T303" i="16"/>
  <c r="AD304" i="16"/>
  <c r="X323" i="16"/>
  <c r="AD327" i="16"/>
  <c r="V327" i="16"/>
  <c r="N327" i="16"/>
  <c r="X327" i="16"/>
  <c r="L327" i="16"/>
  <c r="Z327" i="16"/>
  <c r="R327" i="16"/>
  <c r="X328" i="16"/>
  <c r="V328" i="16"/>
  <c r="L328" i="16"/>
  <c r="Z328" i="16"/>
  <c r="N328" i="16"/>
  <c r="T328" i="16"/>
  <c r="AB328" i="16"/>
  <c r="X331" i="16"/>
  <c r="R336" i="16"/>
  <c r="Z357" i="16"/>
  <c r="R357" i="16"/>
  <c r="AB357" i="16"/>
  <c r="T357" i="16"/>
  <c r="T356" i="16" s="1"/>
  <c r="J68" i="14" s="1"/>
  <c r="L357" i="16"/>
  <c r="J356" i="16"/>
  <c r="AD357" i="16"/>
  <c r="N357" i="16"/>
  <c r="X357" i="16"/>
  <c r="X358" i="16"/>
  <c r="X360" i="16"/>
  <c r="Z360" i="16"/>
  <c r="R360" i="16"/>
  <c r="AB360" i="16"/>
  <c r="L360" i="16"/>
  <c r="AD360" i="16"/>
  <c r="N360" i="16"/>
  <c r="V360" i="16"/>
  <c r="AB371" i="16"/>
  <c r="T371" i="16"/>
  <c r="L371" i="16"/>
  <c r="AD371" i="16"/>
  <c r="V371" i="16"/>
  <c r="N371" i="16"/>
  <c r="R371" i="16"/>
  <c r="X371" i="16"/>
  <c r="AD375" i="16"/>
  <c r="X382" i="16"/>
  <c r="Z382" i="16"/>
  <c r="R382" i="16"/>
  <c r="AD382" i="16"/>
  <c r="N382" i="16"/>
  <c r="T382" i="16"/>
  <c r="L382" i="16"/>
  <c r="V382" i="16"/>
  <c r="AB403" i="16"/>
  <c r="T403" i="16"/>
  <c r="L403" i="16"/>
  <c r="V403" i="16"/>
  <c r="X403" i="16"/>
  <c r="N403" i="16"/>
  <c r="R403" i="16"/>
  <c r="Z403" i="16"/>
  <c r="AD403" i="16"/>
  <c r="N413" i="16"/>
  <c r="L457" i="16"/>
  <c r="AE457" i="16" s="1"/>
  <c r="AH457" i="16" s="1"/>
  <c r="L490" i="16"/>
  <c r="R84" i="16"/>
  <c r="Z84" i="16"/>
  <c r="L148" i="16"/>
  <c r="T148" i="16"/>
  <c r="AB148" i="16"/>
  <c r="X176" i="16"/>
  <c r="T176" i="16"/>
  <c r="AD176" i="16"/>
  <c r="L177" i="16"/>
  <c r="Z186" i="16"/>
  <c r="R186" i="16"/>
  <c r="T186" i="16"/>
  <c r="AD186" i="16"/>
  <c r="L189" i="16"/>
  <c r="V189" i="16"/>
  <c r="J194" i="16"/>
  <c r="L195" i="16"/>
  <c r="L199" i="16"/>
  <c r="V199" i="16"/>
  <c r="X208" i="16"/>
  <c r="T208" i="16"/>
  <c r="AD208" i="16"/>
  <c r="L209" i="16"/>
  <c r="X216" i="16"/>
  <c r="T216" i="16"/>
  <c r="AD216" i="16"/>
  <c r="N219" i="16"/>
  <c r="L221" i="16"/>
  <c r="L222" i="16"/>
  <c r="N223" i="16"/>
  <c r="L225" i="16"/>
  <c r="L226" i="16"/>
  <c r="N227" i="16"/>
  <c r="L229" i="16"/>
  <c r="L230" i="16"/>
  <c r="N231" i="16"/>
  <c r="L233" i="16"/>
  <c r="L234" i="16"/>
  <c r="N235" i="16"/>
  <c r="L239" i="16"/>
  <c r="N240" i="16"/>
  <c r="L242" i="16"/>
  <c r="L243" i="16"/>
  <c r="N244" i="16"/>
  <c r="L246" i="16"/>
  <c r="L247" i="16"/>
  <c r="L249" i="16"/>
  <c r="L250" i="16"/>
  <c r="N251" i="16"/>
  <c r="L253" i="16"/>
  <c r="AD307" i="16"/>
  <c r="V307" i="16"/>
  <c r="N307" i="16"/>
  <c r="AB307" i="16"/>
  <c r="R307" i="16"/>
  <c r="T307" i="16"/>
  <c r="Z307" i="16"/>
  <c r="Z313" i="16"/>
  <c r="R313" i="16"/>
  <c r="X313" i="16"/>
  <c r="N313" i="16"/>
  <c r="AB313" i="16"/>
  <c r="AD313" i="16"/>
  <c r="N314" i="16"/>
  <c r="AB318" i="16"/>
  <c r="T318" i="16"/>
  <c r="L318" i="16"/>
  <c r="V318" i="16"/>
  <c r="X318" i="16"/>
  <c r="N318" i="16"/>
  <c r="AD318" i="16"/>
  <c r="X320" i="16"/>
  <c r="V320" i="16"/>
  <c r="L320" i="16"/>
  <c r="Z320" i="16"/>
  <c r="N320" i="16"/>
  <c r="AD320" i="16"/>
  <c r="AB322" i="16"/>
  <c r="T322" i="16"/>
  <c r="L322" i="16"/>
  <c r="Z322" i="16"/>
  <c r="AD322" i="16"/>
  <c r="R322" i="16"/>
  <c r="AD332" i="16"/>
  <c r="V332" i="16"/>
  <c r="N332" i="16"/>
  <c r="AB332" i="16"/>
  <c r="R332" i="16"/>
  <c r="T332" i="16"/>
  <c r="Z332" i="16"/>
  <c r="AB340" i="16"/>
  <c r="T340" i="16"/>
  <c r="L340" i="16"/>
  <c r="AD340" i="16"/>
  <c r="V340" i="16"/>
  <c r="N340" i="16"/>
  <c r="X340" i="16"/>
  <c r="Z340" i="16"/>
  <c r="AB344" i="16"/>
  <c r="T344" i="16"/>
  <c r="L344" i="16"/>
  <c r="AD344" i="16"/>
  <c r="V344" i="16"/>
  <c r="N344" i="16"/>
  <c r="X344" i="16"/>
  <c r="Z344" i="16"/>
  <c r="AB353" i="16"/>
  <c r="T353" i="16"/>
  <c r="L353" i="16"/>
  <c r="AD353" i="16"/>
  <c r="V353" i="16"/>
  <c r="N353" i="16"/>
  <c r="Z353" i="16"/>
  <c r="AD377" i="16"/>
  <c r="V377" i="16"/>
  <c r="N377" i="16"/>
  <c r="X377" i="16"/>
  <c r="R377" i="16"/>
  <c r="T377" i="16"/>
  <c r="X378" i="16"/>
  <c r="Z378" i="16"/>
  <c r="R378" i="16"/>
  <c r="AD378" i="16"/>
  <c r="N378" i="16"/>
  <c r="T378" i="16"/>
  <c r="Z379" i="16"/>
  <c r="R379" i="16"/>
  <c r="AB379" i="16"/>
  <c r="T379" i="16"/>
  <c r="L379" i="16"/>
  <c r="V379" i="16"/>
  <c r="AD404" i="16"/>
  <c r="V404" i="16"/>
  <c r="N404" i="16"/>
  <c r="X404" i="16"/>
  <c r="L404" i="16"/>
  <c r="Z404" i="16"/>
  <c r="R404" i="16"/>
  <c r="AB421" i="16"/>
  <c r="T421" i="16"/>
  <c r="L421" i="16"/>
  <c r="AD421" i="16"/>
  <c r="R421" i="16"/>
  <c r="V421" i="16"/>
  <c r="N421" i="16"/>
  <c r="J424" i="16"/>
  <c r="AB442" i="16"/>
  <c r="T442" i="16"/>
  <c r="L442" i="16"/>
  <c r="Z442" i="16"/>
  <c r="AD442" i="16"/>
  <c r="R442" i="16"/>
  <c r="N442" i="16"/>
  <c r="V442" i="16"/>
  <c r="AD451" i="16"/>
  <c r="V451" i="16"/>
  <c r="N451" i="16"/>
  <c r="AE451" i="16" s="1"/>
  <c r="AH451" i="16" s="1"/>
  <c r="AB451" i="16"/>
  <c r="R451" i="16"/>
  <c r="T451" i="16"/>
  <c r="X451" i="16"/>
  <c r="Z451" i="16"/>
  <c r="Z492" i="16"/>
  <c r="R492" i="16"/>
  <c r="AB492" i="16"/>
  <c r="T492" i="16"/>
  <c r="L492" i="16"/>
  <c r="V492" i="16"/>
  <c r="X492" i="16"/>
  <c r="AD492" i="16"/>
  <c r="AD505" i="16"/>
  <c r="V505" i="16"/>
  <c r="N505" i="16"/>
  <c r="X505" i="16"/>
  <c r="L505" i="16"/>
  <c r="Z505" i="16"/>
  <c r="AB505" i="16"/>
  <c r="T505" i="16"/>
  <c r="R148" i="16"/>
  <c r="Z148" i="16"/>
  <c r="Z177" i="16"/>
  <c r="R177" i="16"/>
  <c r="T177" i="16"/>
  <c r="AD177" i="16"/>
  <c r="X189" i="16"/>
  <c r="T189" i="16"/>
  <c r="AD189" i="16"/>
  <c r="Z195" i="16"/>
  <c r="R195" i="16"/>
  <c r="R194" i="16" s="1"/>
  <c r="I46" i="14" s="1"/>
  <c r="T195" i="16"/>
  <c r="AD195" i="16"/>
  <c r="AD194" i="16" s="1"/>
  <c r="O46" i="14" s="1"/>
  <c r="X199" i="16"/>
  <c r="T199" i="16"/>
  <c r="T198" i="16" s="1"/>
  <c r="J48" i="14" s="1"/>
  <c r="AD199" i="16"/>
  <c r="Z209" i="16"/>
  <c r="R209" i="16"/>
  <c r="T209" i="16"/>
  <c r="AD209" i="16"/>
  <c r="Z219" i="16"/>
  <c r="R219" i="16"/>
  <c r="AB219" i="16"/>
  <c r="T219" i="16"/>
  <c r="L219" i="16"/>
  <c r="J218" i="16"/>
  <c r="X219" i="16"/>
  <c r="AD221" i="16"/>
  <c r="V221" i="16"/>
  <c r="N221" i="16"/>
  <c r="X221" i="16"/>
  <c r="Z221" i="16"/>
  <c r="X222" i="16"/>
  <c r="Z222" i="16"/>
  <c r="R222" i="16"/>
  <c r="V222" i="16"/>
  <c r="Z223" i="16"/>
  <c r="R223" i="16"/>
  <c r="AB223" i="16"/>
  <c r="T223" i="16"/>
  <c r="L223" i="16"/>
  <c r="X223" i="16"/>
  <c r="AD225" i="16"/>
  <c r="V225" i="16"/>
  <c r="N225" i="16"/>
  <c r="X225" i="16"/>
  <c r="Z225" i="16"/>
  <c r="X226" i="16"/>
  <c r="Z226" i="16"/>
  <c r="R226" i="16"/>
  <c r="V226" i="16"/>
  <c r="Z227" i="16"/>
  <c r="R227" i="16"/>
  <c r="AB227" i="16"/>
  <c r="T227" i="16"/>
  <c r="L227" i="16"/>
  <c r="X227" i="16"/>
  <c r="AD229" i="16"/>
  <c r="V229" i="16"/>
  <c r="N229" i="16"/>
  <c r="X229" i="16"/>
  <c r="Z229" i="16"/>
  <c r="X230" i="16"/>
  <c r="Z230" i="16"/>
  <c r="R230" i="16"/>
  <c r="V230" i="16"/>
  <c r="Z231" i="16"/>
  <c r="R231" i="16"/>
  <c r="AB231" i="16"/>
  <c r="T231" i="16"/>
  <c r="L231" i="16"/>
  <c r="X231" i="16"/>
  <c r="AD233" i="16"/>
  <c r="V233" i="16"/>
  <c r="N233" i="16"/>
  <c r="X233" i="16"/>
  <c r="Z233" i="16"/>
  <c r="X234" i="16"/>
  <c r="Z234" i="16"/>
  <c r="R234" i="16"/>
  <c r="V234" i="16"/>
  <c r="Z235" i="16"/>
  <c r="R235" i="16"/>
  <c r="AB235" i="16"/>
  <c r="T235" i="16"/>
  <c r="L235" i="16"/>
  <c r="X235" i="16"/>
  <c r="X239" i="16"/>
  <c r="Z239" i="16"/>
  <c r="R239" i="16"/>
  <c r="V239" i="16"/>
  <c r="Z240" i="16"/>
  <c r="R240" i="16"/>
  <c r="AB240" i="16"/>
  <c r="T240" i="16"/>
  <c r="L240" i="16"/>
  <c r="X240" i="16"/>
  <c r="AD242" i="16"/>
  <c r="V242" i="16"/>
  <c r="N242" i="16"/>
  <c r="X242" i="16"/>
  <c r="Z242" i="16"/>
  <c r="X243" i="16"/>
  <c r="Z243" i="16"/>
  <c r="R243" i="16"/>
  <c r="V243" i="16"/>
  <c r="Z244" i="16"/>
  <c r="R244" i="16"/>
  <c r="AB244" i="16"/>
  <c r="T244" i="16"/>
  <c r="L244" i="16"/>
  <c r="X244" i="16"/>
  <c r="AD246" i="16"/>
  <c r="V246" i="16"/>
  <c r="N246" i="16"/>
  <c r="X246" i="16"/>
  <c r="Z246" i="16"/>
  <c r="Z247" i="16"/>
  <c r="R247" i="16"/>
  <c r="AB247" i="16"/>
  <c r="T247" i="16"/>
  <c r="X247" i="16"/>
  <c r="AD249" i="16"/>
  <c r="V249" i="16"/>
  <c r="N249" i="16"/>
  <c r="X249" i="16"/>
  <c r="Z249" i="16"/>
  <c r="X250" i="16"/>
  <c r="Z250" i="16"/>
  <c r="R250" i="16"/>
  <c r="V250" i="16"/>
  <c r="Z251" i="16"/>
  <c r="R251" i="16"/>
  <c r="AB251" i="16"/>
  <c r="T251" i="16"/>
  <c r="L251" i="16"/>
  <c r="X251" i="16"/>
  <c r="AD253" i="16"/>
  <c r="V253" i="16"/>
  <c r="N253" i="16"/>
  <c r="X253" i="16"/>
  <c r="Z253" i="16"/>
  <c r="Z305" i="16"/>
  <c r="R305" i="16"/>
  <c r="X305" i="16"/>
  <c r="N305" i="16"/>
  <c r="AB305" i="16"/>
  <c r="AD305" i="16"/>
  <c r="AB310" i="16"/>
  <c r="T310" i="16"/>
  <c r="L310" i="16"/>
  <c r="V310" i="16"/>
  <c r="X310" i="16"/>
  <c r="N310" i="16"/>
  <c r="AD310" i="16"/>
  <c r="X312" i="16"/>
  <c r="V312" i="16"/>
  <c r="L312" i="16"/>
  <c r="Z312" i="16"/>
  <c r="N312" i="16"/>
  <c r="AD312" i="16"/>
  <c r="AB314" i="16"/>
  <c r="T314" i="16"/>
  <c r="L314" i="16"/>
  <c r="Z314" i="16"/>
  <c r="AD314" i="16"/>
  <c r="R314" i="16"/>
  <c r="AB335" i="16"/>
  <c r="T335" i="16"/>
  <c r="L335" i="16"/>
  <c r="V335" i="16"/>
  <c r="X335" i="16"/>
  <c r="N335" i="16"/>
  <c r="AD335" i="16"/>
  <c r="AD337" i="16"/>
  <c r="X337" i="16"/>
  <c r="V337" i="16"/>
  <c r="L337" i="16"/>
  <c r="Z337" i="16"/>
  <c r="N337" i="16"/>
  <c r="AD364" i="16"/>
  <c r="V364" i="16"/>
  <c r="N364" i="16"/>
  <c r="X364" i="16"/>
  <c r="AB364" i="16"/>
  <c r="L364" i="16"/>
  <c r="R364" i="16"/>
  <c r="X365" i="16"/>
  <c r="Z365" i="16"/>
  <c r="R365" i="16"/>
  <c r="AB365" i="16"/>
  <c r="L365" i="16"/>
  <c r="AD365" i="16"/>
  <c r="N365" i="16"/>
  <c r="Z366" i="16"/>
  <c r="R366" i="16"/>
  <c r="AB366" i="16"/>
  <c r="T366" i="16"/>
  <c r="L366" i="16"/>
  <c r="AD366" i="16"/>
  <c r="N366" i="16"/>
  <c r="AD368" i="16"/>
  <c r="V368" i="16"/>
  <c r="N368" i="16"/>
  <c r="X368" i="16"/>
  <c r="AB368" i="16"/>
  <c r="L368" i="16"/>
  <c r="R368" i="16"/>
  <c r="X369" i="16"/>
  <c r="Z369" i="16"/>
  <c r="R369" i="16"/>
  <c r="AB369" i="16"/>
  <c r="L369" i="16"/>
  <c r="AD369" i="16"/>
  <c r="N369" i="16"/>
  <c r="Z370" i="16"/>
  <c r="R370" i="16"/>
  <c r="AB370" i="16"/>
  <c r="T370" i="16"/>
  <c r="L370" i="16"/>
  <c r="AD370" i="16"/>
  <c r="N370" i="16"/>
  <c r="AD372" i="16"/>
  <c r="V372" i="16"/>
  <c r="N372" i="16"/>
  <c r="X372" i="16"/>
  <c r="AB372" i="16"/>
  <c r="L372" i="16"/>
  <c r="R372" i="16"/>
  <c r="AB376" i="16"/>
  <c r="T376" i="16"/>
  <c r="L376" i="16"/>
  <c r="AD376" i="16"/>
  <c r="V376" i="16"/>
  <c r="N376" i="16"/>
  <c r="R376" i="16"/>
  <c r="X376" i="16"/>
  <c r="AD400" i="16"/>
  <c r="V400" i="16"/>
  <c r="N400" i="16"/>
  <c r="AB400" i="16"/>
  <c r="R400" i="16"/>
  <c r="T400" i="16"/>
  <c r="L400" i="16"/>
  <c r="X411" i="16"/>
  <c r="Z411" i="16"/>
  <c r="N411" i="16"/>
  <c r="AB411" i="16"/>
  <c r="R411" i="16"/>
  <c r="L411" i="16"/>
  <c r="J410" i="16"/>
  <c r="T411" i="16"/>
  <c r="AB426" i="16"/>
  <c r="T426" i="16"/>
  <c r="L426" i="16"/>
  <c r="Z426" i="16"/>
  <c r="AD426" i="16"/>
  <c r="R426" i="16"/>
  <c r="N426" i="16"/>
  <c r="V426" i="16"/>
  <c r="AB431" i="16"/>
  <c r="T431" i="16"/>
  <c r="X431" i="16"/>
  <c r="N431" i="16"/>
  <c r="Z431" i="16"/>
  <c r="L431" i="16"/>
  <c r="AD431" i="16"/>
  <c r="V431" i="16"/>
  <c r="AB438" i="16"/>
  <c r="T438" i="16"/>
  <c r="L438" i="16"/>
  <c r="X438" i="16"/>
  <c r="N438" i="16"/>
  <c r="V438" i="16"/>
  <c r="Z438" i="16"/>
  <c r="R438" i="16"/>
  <c r="AD514" i="16"/>
  <c r="V514" i="16"/>
  <c r="N514" i="16"/>
  <c r="T514" i="16"/>
  <c r="X514" i="16"/>
  <c r="L514" i="16"/>
  <c r="R514" i="16"/>
  <c r="Z514" i="16"/>
  <c r="AB514" i="16"/>
  <c r="J510" i="16"/>
  <c r="X300" i="16"/>
  <c r="T300" i="16"/>
  <c r="AD300" i="16"/>
  <c r="L301" i="16"/>
  <c r="X308" i="16"/>
  <c r="T308" i="16"/>
  <c r="AD308" i="16"/>
  <c r="L309" i="16"/>
  <c r="X316" i="16"/>
  <c r="T316" i="16"/>
  <c r="AD316" i="16"/>
  <c r="L317" i="16"/>
  <c r="X324" i="16"/>
  <c r="T324" i="16"/>
  <c r="AD324" i="16"/>
  <c r="L325" i="16"/>
  <c r="X333" i="16"/>
  <c r="T333" i="16"/>
  <c r="AD333" i="16"/>
  <c r="L334" i="16"/>
  <c r="X338" i="16"/>
  <c r="Z338" i="16"/>
  <c r="R338" i="16"/>
  <c r="V338" i="16"/>
  <c r="Z339" i="16"/>
  <c r="R339" i="16"/>
  <c r="AB339" i="16"/>
  <c r="T339" i="16"/>
  <c r="L339" i="16"/>
  <c r="X339" i="16"/>
  <c r="AD341" i="16"/>
  <c r="V341" i="16"/>
  <c r="N341" i="16"/>
  <c r="X341" i="16"/>
  <c r="Z341" i="16"/>
  <c r="X342" i="16"/>
  <c r="Z342" i="16"/>
  <c r="R342" i="16"/>
  <c r="V342" i="16"/>
  <c r="Z343" i="16"/>
  <c r="R343" i="16"/>
  <c r="AB343" i="16"/>
  <c r="T343" i="16"/>
  <c r="L343" i="16"/>
  <c r="X343" i="16"/>
  <c r="AD345" i="16"/>
  <c r="V345" i="16"/>
  <c r="N345" i="16"/>
  <c r="X345" i="16"/>
  <c r="Z345" i="16"/>
  <c r="N348" i="16"/>
  <c r="L350" i="16"/>
  <c r="L351" i="16"/>
  <c r="N352" i="16"/>
  <c r="L354" i="16"/>
  <c r="AB399" i="16"/>
  <c r="T399" i="16"/>
  <c r="L399" i="16"/>
  <c r="Z399" i="16"/>
  <c r="AD399" i="16"/>
  <c r="R399" i="16"/>
  <c r="Z416" i="16"/>
  <c r="R416" i="16"/>
  <c r="V416" i="16"/>
  <c r="L416" i="16"/>
  <c r="X416" i="16"/>
  <c r="N416" i="16"/>
  <c r="AD416" i="16"/>
  <c r="AD418" i="16"/>
  <c r="V418" i="16"/>
  <c r="N418" i="16"/>
  <c r="Z418" i="16"/>
  <c r="AB418" i="16"/>
  <c r="R418" i="16"/>
  <c r="L419" i="16"/>
  <c r="AD422" i="16"/>
  <c r="V422" i="16"/>
  <c r="N422" i="16"/>
  <c r="T422" i="16"/>
  <c r="X422" i="16"/>
  <c r="L422" i="16"/>
  <c r="AB422" i="16"/>
  <c r="AD427" i="16"/>
  <c r="V427" i="16"/>
  <c r="N427" i="16"/>
  <c r="AB427" i="16"/>
  <c r="R427" i="16"/>
  <c r="T427" i="16"/>
  <c r="Z427" i="16"/>
  <c r="AD463" i="16"/>
  <c r="V463" i="16"/>
  <c r="N463" i="16"/>
  <c r="X463" i="16"/>
  <c r="L463" i="16"/>
  <c r="AE463" i="16" s="1"/>
  <c r="AH463" i="16" s="1"/>
  <c r="Z463" i="16"/>
  <c r="R463" i="16"/>
  <c r="AB493" i="16"/>
  <c r="T493" i="16"/>
  <c r="L493" i="16"/>
  <c r="AE493" i="16" s="1"/>
  <c r="AH493" i="16" s="1"/>
  <c r="AD493" i="16"/>
  <c r="V493" i="16"/>
  <c r="N493" i="16"/>
  <c r="R493" i="16"/>
  <c r="X493" i="16"/>
  <c r="Z493" i="16"/>
  <c r="AB504" i="16"/>
  <c r="T504" i="16"/>
  <c r="L504" i="16"/>
  <c r="V504" i="16"/>
  <c r="X504" i="16"/>
  <c r="N504" i="16"/>
  <c r="R504" i="16"/>
  <c r="Z504" i="16"/>
  <c r="J500" i="16"/>
  <c r="AD504" i="16"/>
  <c r="X506" i="16"/>
  <c r="V506" i="16"/>
  <c r="L506" i="16"/>
  <c r="Z506" i="16"/>
  <c r="N506" i="16"/>
  <c r="R506" i="16"/>
  <c r="T506" i="16"/>
  <c r="AD506" i="16"/>
  <c r="AD522" i="16"/>
  <c r="V522" i="16"/>
  <c r="N522" i="16"/>
  <c r="T522" i="16"/>
  <c r="X522" i="16"/>
  <c r="L522" i="16"/>
  <c r="R522" i="16"/>
  <c r="AB522" i="16"/>
  <c r="Z555" i="16"/>
  <c r="AB555" i="16"/>
  <c r="T555" i="16"/>
  <c r="L555" i="16"/>
  <c r="X555" i="16"/>
  <c r="N555" i="16"/>
  <c r="AD555" i="16"/>
  <c r="R555" i="16"/>
  <c r="V555" i="16"/>
  <c r="Z301" i="16"/>
  <c r="R301" i="16"/>
  <c r="T301" i="16"/>
  <c r="AD301" i="16"/>
  <c r="Z309" i="16"/>
  <c r="R309" i="16"/>
  <c r="T309" i="16"/>
  <c r="AD309" i="16"/>
  <c r="Z317" i="16"/>
  <c r="R317" i="16"/>
  <c r="T317" i="16"/>
  <c r="AD317" i="16"/>
  <c r="Z325" i="16"/>
  <c r="R325" i="16"/>
  <c r="T325" i="16"/>
  <c r="AD325" i="16"/>
  <c r="Z334" i="16"/>
  <c r="R334" i="16"/>
  <c r="T334" i="16"/>
  <c r="AD334" i="16"/>
  <c r="Z348" i="16"/>
  <c r="R348" i="16"/>
  <c r="AB348" i="16"/>
  <c r="T348" i="16"/>
  <c r="L348" i="16"/>
  <c r="J347" i="16"/>
  <c r="X348" i="16"/>
  <c r="AD350" i="16"/>
  <c r="V350" i="16"/>
  <c r="N350" i="16"/>
  <c r="X350" i="16"/>
  <c r="Z350" i="16"/>
  <c r="X351" i="16"/>
  <c r="Z351" i="16"/>
  <c r="R351" i="16"/>
  <c r="V351" i="16"/>
  <c r="Z352" i="16"/>
  <c r="R352" i="16"/>
  <c r="AB352" i="16"/>
  <c r="T352" i="16"/>
  <c r="L352" i="16"/>
  <c r="X352" i="16"/>
  <c r="AD354" i="16"/>
  <c r="V354" i="16"/>
  <c r="N354" i="16"/>
  <c r="X354" i="16"/>
  <c r="Z354" i="16"/>
  <c r="AD414" i="16"/>
  <c r="V414" i="16"/>
  <c r="N414" i="16"/>
  <c r="T414" i="16"/>
  <c r="X414" i="16"/>
  <c r="L414" i="16"/>
  <c r="AB414" i="16"/>
  <c r="X419" i="16"/>
  <c r="Z419" i="16"/>
  <c r="N419" i="16"/>
  <c r="AB419" i="16"/>
  <c r="R419" i="16"/>
  <c r="AD419" i="16"/>
  <c r="Z425" i="16"/>
  <c r="R425" i="16"/>
  <c r="X425" i="16"/>
  <c r="N425" i="16"/>
  <c r="AB425" i="16"/>
  <c r="AD425" i="16"/>
  <c r="AB430" i="16"/>
  <c r="T430" i="16"/>
  <c r="L430" i="16"/>
  <c r="V430" i="16"/>
  <c r="X430" i="16"/>
  <c r="N430" i="16"/>
  <c r="AD430" i="16"/>
  <c r="AD439" i="16"/>
  <c r="V439" i="16"/>
  <c r="N439" i="16"/>
  <c r="Z439" i="16"/>
  <c r="T439" i="16"/>
  <c r="X439" i="16"/>
  <c r="AD459" i="16"/>
  <c r="V459" i="16"/>
  <c r="N459" i="16"/>
  <c r="AB459" i="16"/>
  <c r="R459" i="16"/>
  <c r="T459" i="16"/>
  <c r="L459" i="16"/>
  <c r="AE459" i="16" s="1"/>
  <c r="AH459" i="16" s="1"/>
  <c r="AB471" i="16"/>
  <c r="T471" i="16"/>
  <c r="L471" i="16"/>
  <c r="AE471" i="16" s="1"/>
  <c r="AH471" i="16" s="1"/>
  <c r="X471" i="16"/>
  <c r="N471" i="16"/>
  <c r="Z471" i="16"/>
  <c r="V471" i="16"/>
  <c r="AD471" i="16"/>
  <c r="X473" i="16"/>
  <c r="Z473" i="16"/>
  <c r="N473" i="16"/>
  <c r="AB473" i="16"/>
  <c r="R473" i="16"/>
  <c r="L473" i="16"/>
  <c r="T473" i="16"/>
  <c r="X491" i="16"/>
  <c r="Z491" i="16"/>
  <c r="R491" i="16"/>
  <c r="AD491" i="16"/>
  <c r="N491" i="16"/>
  <c r="T491" i="16"/>
  <c r="V491" i="16"/>
  <c r="AB491" i="16"/>
  <c r="AD529" i="16"/>
  <c r="V529" i="16"/>
  <c r="X529" i="16"/>
  <c r="AB529" i="16"/>
  <c r="R529" i="16"/>
  <c r="T529" i="16"/>
  <c r="Z529" i="16"/>
  <c r="X401" i="16"/>
  <c r="T401" i="16"/>
  <c r="AD401" i="16"/>
  <c r="L402" i="16"/>
  <c r="Z412" i="16"/>
  <c r="R412" i="16"/>
  <c r="T412" i="16"/>
  <c r="AD412" i="16"/>
  <c r="L415" i="16"/>
  <c r="V415" i="16"/>
  <c r="Z420" i="16"/>
  <c r="R420" i="16"/>
  <c r="T420" i="16"/>
  <c r="AD420" i="16"/>
  <c r="X428" i="16"/>
  <c r="T428" i="16"/>
  <c r="AD428" i="16"/>
  <c r="L429" i="16"/>
  <c r="X433" i="16"/>
  <c r="Z433" i="16"/>
  <c r="N433" i="16"/>
  <c r="V433" i="16"/>
  <c r="Z434" i="16"/>
  <c r="R434" i="16"/>
  <c r="AB434" i="16"/>
  <c r="V434" i="16"/>
  <c r="AD435" i="16"/>
  <c r="V435" i="16"/>
  <c r="N435" i="16"/>
  <c r="T435" i="16"/>
  <c r="X435" i="16"/>
  <c r="N437" i="16"/>
  <c r="AD443" i="16"/>
  <c r="V443" i="16"/>
  <c r="N443" i="16"/>
  <c r="AB443" i="16"/>
  <c r="R443" i="16"/>
  <c r="T443" i="16"/>
  <c r="Z443" i="16"/>
  <c r="Z449" i="16"/>
  <c r="R449" i="16"/>
  <c r="X449" i="16"/>
  <c r="N449" i="16"/>
  <c r="AB449" i="16"/>
  <c r="AD449" i="16"/>
  <c r="N450" i="16"/>
  <c r="AB454" i="16"/>
  <c r="T454" i="16"/>
  <c r="L454" i="16"/>
  <c r="AE454" i="16" s="1"/>
  <c r="AH454" i="16" s="1"/>
  <c r="V454" i="16"/>
  <c r="X454" i="16"/>
  <c r="N454" i="16"/>
  <c r="AD454" i="16"/>
  <c r="X456" i="16"/>
  <c r="V456" i="16"/>
  <c r="L456" i="16"/>
  <c r="Z456" i="16"/>
  <c r="N456" i="16"/>
  <c r="AD456" i="16"/>
  <c r="AB458" i="16"/>
  <c r="T458" i="16"/>
  <c r="L458" i="16"/>
  <c r="AE458" i="16" s="1"/>
  <c r="AH458" i="16" s="1"/>
  <c r="Z458" i="16"/>
  <c r="AD458" i="16"/>
  <c r="R458" i="16"/>
  <c r="AB467" i="16"/>
  <c r="T467" i="16"/>
  <c r="L467" i="16"/>
  <c r="AD467" i="16"/>
  <c r="R467" i="16"/>
  <c r="V467" i="16"/>
  <c r="Z467" i="16"/>
  <c r="L472" i="16"/>
  <c r="Z478" i="16"/>
  <c r="R478" i="16"/>
  <c r="V478" i="16"/>
  <c r="L478" i="16"/>
  <c r="X478" i="16"/>
  <c r="N478" i="16"/>
  <c r="AD478" i="16"/>
  <c r="AD480" i="16"/>
  <c r="V480" i="16"/>
  <c r="N480" i="16"/>
  <c r="Z480" i="16"/>
  <c r="AB480" i="16"/>
  <c r="R480" i="16"/>
  <c r="L481" i="16"/>
  <c r="AE481" i="16" s="1"/>
  <c r="AH481" i="16" s="1"/>
  <c r="AB489" i="16"/>
  <c r="T489" i="16"/>
  <c r="L489" i="16"/>
  <c r="AD489" i="16"/>
  <c r="V489" i="16"/>
  <c r="N489" i="16"/>
  <c r="AE489" i="16" s="1"/>
  <c r="AH489" i="16" s="1"/>
  <c r="R489" i="16"/>
  <c r="X489" i="16"/>
  <c r="X497" i="16"/>
  <c r="V497" i="16"/>
  <c r="L497" i="16"/>
  <c r="AE497" i="16" s="1"/>
  <c r="AH497" i="16" s="1"/>
  <c r="Z497" i="16"/>
  <c r="N497" i="16"/>
  <c r="T497" i="16"/>
  <c r="AB497" i="16"/>
  <c r="AB508" i="16"/>
  <c r="T508" i="16"/>
  <c r="L508" i="16"/>
  <c r="Z508" i="16"/>
  <c r="AD508" i="16"/>
  <c r="R508" i="16"/>
  <c r="N508" i="16"/>
  <c r="V508" i="16"/>
  <c r="AB517" i="16"/>
  <c r="T517" i="16"/>
  <c r="L517" i="16"/>
  <c r="X517" i="16"/>
  <c r="N517" i="16"/>
  <c r="Z517" i="16"/>
  <c r="AD517" i="16"/>
  <c r="AD518" i="16"/>
  <c r="V518" i="16"/>
  <c r="N518" i="16"/>
  <c r="Z518" i="16"/>
  <c r="AB518" i="16"/>
  <c r="R518" i="16"/>
  <c r="L518" i="16"/>
  <c r="T518" i="16"/>
  <c r="X519" i="16"/>
  <c r="Z519" i="16"/>
  <c r="N519" i="16"/>
  <c r="AB519" i="16"/>
  <c r="R519" i="16"/>
  <c r="T519" i="16"/>
  <c r="V519" i="16"/>
  <c r="AB533" i="16"/>
  <c r="T533" i="16"/>
  <c r="L533" i="16"/>
  <c r="J532" i="16"/>
  <c r="X533" i="16"/>
  <c r="N533" i="16"/>
  <c r="Z533" i="16"/>
  <c r="R533" i="16"/>
  <c r="AD533" i="16"/>
  <c r="Z540" i="16"/>
  <c r="R540" i="16"/>
  <c r="V540" i="16"/>
  <c r="L540" i="16"/>
  <c r="X540" i="16"/>
  <c r="N540" i="16"/>
  <c r="T540" i="16"/>
  <c r="AB540" i="16"/>
  <c r="AD540" i="16"/>
  <c r="Z402" i="16"/>
  <c r="R402" i="16"/>
  <c r="T402" i="16"/>
  <c r="AD402" i="16"/>
  <c r="X415" i="16"/>
  <c r="T415" i="16"/>
  <c r="AD415" i="16"/>
  <c r="Z429" i="16"/>
  <c r="R429" i="16"/>
  <c r="T429" i="16"/>
  <c r="AD429" i="16"/>
  <c r="Z437" i="16"/>
  <c r="R437" i="16"/>
  <c r="V437" i="16"/>
  <c r="L437" i="16"/>
  <c r="AE437" i="16" s="1"/>
  <c r="AH437" i="16" s="1"/>
  <c r="X437" i="16"/>
  <c r="Z441" i="16"/>
  <c r="R441" i="16"/>
  <c r="X441" i="16"/>
  <c r="N441" i="16"/>
  <c r="AB441" i="16"/>
  <c r="AD441" i="16"/>
  <c r="AB446" i="16"/>
  <c r="T446" i="16"/>
  <c r="L446" i="16"/>
  <c r="V446" i="16"/>
  <c r="X446" i="16"/>
  <c r="N446" i="16"/>
  <c r="AD446" i="16"/>
  <c r="X448" i="16"/>
  <c r="V448" i="16"/>
  <c r="L448" i="16"/>
  <c r="AE448" i="16" s="1"/>
  <c r="AH448" i="16" s="1"/>
  <c r="Z448" i="16"/>
  <c r="N448" i="16"/>
  <c r="AD448" i="16"/>
  <c r="AB450" i="16"/>
  <c r="T450" i="16"/>
  <c r="L450" i="16"/>
  <c r="Z450" i="16"/>
  <c r="AD450" i="16"/>
  <c r="R450" i="16"/>
  <c r="Z470" i="16"/>
  <c r="R470" i="16"/>
  <c r="V470" i="16"/>
  <c r="L470" i="16"/>
  <c r="AE470" i="16" s="1"/>
  <c r="AH470" i="16" s="1"/>
  <c r="X470" i="16"/>
  <c r="N470" i="16"/>
  <c r="AD470" i="16"/>
  <c r="AD472" i="16"/>
  <c r="V472" i="16"/>
  <c r="N472" i="16"/>
  <c r="Z472" i="16"/>
  <c r="AB472" i="16"/>
  <c r="R472" i="16"/>
  <c r="AD476" i="16"/>
  <c r="V476" i="16"/>
  <c r="N476" i="16"/>
  <c r="T476" i="16"/>
  <c r="X476" i="16"/>
  <c r="L476" i="16"/>
  <c r="AB476" i="16"/>
  <c r="X481" i="16"/>
  <c r="Z481" i="16"/>
  <c r="N481" i="16"/>
  <c r="AB481" i="16"/>
  <c r="R481" i="16"/>
  <c r="AD481" i="16"/>
  <c r="AD486" i="16"/>
  <c r="V486" i="16"/>
  <c r="N486" i="16"/>
  <c r="X486" i="16"/>
  <c r="R486" i="16"/>
  <c r="T486" i="16"/>
  <c r="X487" i="16"/>
  <c r="Z487" i="16"/>
  <c r="R487" i="16"/>
  <c r="AD487" i="16"/>
  <c r="N487" i="16"/>
  <c r="T487" i="16"/>
  <c r="Z488" i="16"/>
  <c r="R488" i="16"/>
  <c r="AB488" i="16"/>
  <c r="T488" i="16"/>
  <c r="L488" i="16"/>
  <c r="V488" i="16"/>
  <c r="AD494" i="16"/>
  <c r="V494" i="16"/>
  <c r="N494" i="16"/>
  <c r="X494" i="16"/>
  <c r="R494" i="16"/>
  <c r="T494" i="16"/>
  <c r="X495" i="16"/>
  <c r="Z495" i="16"/>
  <c r="R495" i="16"/>
  <c r="AD495" i="16"/>
  <c r="N495" i="16"/>
  <c r="T495" i="16"/>
  <c r="Z496" i="16"/>
  <c r="R496" i="16"/>
  <c r="AB496" i="16"/>
  <c r="T496" i="16"/>
  <c r="L496" i="16"/>
  <c r="V496" i="16"/>
  <c r="Z498" i="16"/>
  <c r="R498" i="16"/>
  <c r="X498" i="16"/>
  <c r="N498" i="16"/>
  <c r="AB498" i="16"/>
  <c r="L498" i="16"/>
  <c r="T498" i="16"/>
  <c r="AD525" i="16"/>
  <c r="V525" i="16"/>
  <c r="AB525" i="16"/>
  <c r="R525" i="16"/>
  <c r="T525" i="16"/>
  <c r="X525" i="16"/>
  <c r="Z525" i="16"/>
  <c r="AD534" i="16"/>
  <c r="V534" i="16"/>
  <c r="N534" i="16"/>
  <c r="Z534" i="16"/>
  <c r="AB534" i="16"/>
  <c r="R534" i="16"/>
  <c r="T534" i="16"/>
  <c r="X534" i="16"/>
  <c r="AB547" i="16"/>
  <c r="T547" i="16"/>
  <c r="L547" i="16"/>
  <c r="X547" i="16"/>
  <c r="N547" i="16"/>
  <c r="Z547" i="16"/>
  <c r="R547" i="16"/>
  <c r="V547" i="16"/>
  <c r="AB551" i="16"/>
  <c r="T551" i="16"/>
  <c r="L551" i="16"/>
  <c r="AD551" i="16"/>
  <c r="R551" i="16"/>
  <c r="V551" i="16"/>
  <c r="N551" i="16"/>
  <c r="Z551" i="16"/>
  <c r="AD569" i="16"/>
  <c r="V569" i="16"/>
  <c r="N569" i="16"/>
  <c r="Z569" i="16"/>
  <c r="AB569" i="16"/>
  <c r="R569" i="16"/>
  <c r="L569" i="16"/>
  <c r="T569" i="16"/>
  <c r="X436" i="16"/>
  <c r="T436" i="16"/>
  <c r="AD436" i="16"/>
  <c r="X444" i="16"/>
  <c r="T444" i="16"/>
  <c r="AD444" i="16"/>
  <c r="L445" i="16"/>
  <c r="X452" i="16"/>
  <c r="T452" i="16"/>
  <c r="AD452" i="16"/>
  <c r="L453" i="16"/>
  <c r="AE453" i="16" s="1"/>
  <c r="AH453" i="16" s="1"/>
  <c r="X460" i="16"/>
  <c r="T460" i="16"/>
  <c r="AD460" i="16"/>
  <c r="L461" i="16"/>
  <c r="AE461" i="16" s="1"/>
  <c r="AH461" i="16" s="1"/>
  <c r="Z466" i="16"/>
  <c r="R466" i="16"/>
  <c r="T466" i="16"/>
  <c r="AD466" i="16"/>
  <c r="L469" i="16"/>
  <c r="V469" i="16"/>
  <c r="Z474" i="16"/>
  <c r="R474" i="16"/>
  <c r="T474" i="16"/>
  <c r="AD474" i="16"/>
  <c r="L477" i="16"/>
  <c r="V477" i="16"/>
  <c r="X482" i="16"/>
  <c r="Z482" i="16"/>
  <c r="R482" i="16"/>
  <c r="V482" i="16"/>
  <c r="Z483" i="16"/>
  <c r="R483" i="16"/>
  <c r="AB483" i="16"/>
  <c r="T483" i="16"/>
  <c r="L483" i="16"/>
  <c r="X483" i="16"/>
  <c r="L501" i="16"/>
  <c r="X511" i="16"/>
  <c r="Z511" i="16"/>
  <c r="N511" i="16"/>
  <c r="AB511" i="16"/>
  <c r="R511" i="16"/>
  <c r="AD511" i="16"/>
  <c r="N513" i="16"/>
  <c r="AB521" i="16"/>
  <c r="T521" i="16"/>
  <c r="L521" i="16"/>
  <c r="AD521" i="16"/>
  <c r="R521" i="16"/>
  <c r="V521" i="16"/>
  <c r="Z521" i="16"/>
  <c r="X570" i="16"/>
  <c r="Z570" i="16"/>
  <c r="N570" i="16"/>
  <c r="AB570" i="16"/>
  <c r="R570" i="16"/>
  <c r="T570" i="16"/>
  <c r="V570" i="16"/>
  <c r="AD570" i="16"/>
  <c r="Z577" i="16"/>
  <c r="R577" i="16"/>
  <c r="V577" i="16"/>
  <c r="L577" i="16"/>
  <c r="AD577" i="16"/>
  <c r="T577" i="16"/>
  <c r="N577" i="16"/>
  <c r="X577" i="16"/>
  <c r="AB577" i="16"/>
  <c r="Z445" i="16"/>
  <c r="R445" i="16"/>
  <c r="T445" i="16"/>
  <c r="AD445" i="16"/>
  <c r="Z453" i="16"/>
  <c r="R453" i="16"/>
  <c r="T453" i="16"/>
  <c r="AD453" i="16"/>
  <c r="Z461" i="16"/>
  <c r="R461" i="16"/>
  <c r="T461" i="16"/>
  <c r="AD461" i="16"/>
  <c r="X469" i="16"/>
  <c r="T469" i="16"/>
  <c r="AD469" i="16"/>
  <c r="X477" i="16"/>
  <c r="T477" i="16"/>
  <c r="AD477" i="16"/>
  <c r="AD501" i="16"/>
  <c r="V501" i="16"/>
  <c r="N501" i="16"/>
  <c r="AB501" i="16"/>
  <c r="R501" i="16"/>
  <c r="T501" i="16"/>
  <c r="Z501" i="16"/>
  <c r="Z507" i="16"/>
  <c r="R507" i="16"/>
  <c r="X507" i="16"/>
  <c r="N507" i="16"/>
  <c r="AB507" i="16"/>
  <c r="AD507" i="16"/>
  <c r="AB513" i="16"/>
  <c r="T513" i="16"/>
  <c r="L513" i="16"/>
  <c r="AD513" i="16"/>
  <c r="R513" i="16"/>
  <c r="V513" i="16"/>
  <c r="Z513" i="16"/>
  <c r="AB524" i="16"/>
  <c r="Z524" i="16"/>
  <c r="R524" i="16"/>
  <c r="V524" i="16"/>
  <c r="X524" i="16"/>
  <c r="AB528" i="16"/>
  <c r="T528" i="16"/>
  <c r="V528" i="16"/>
  <c r="AD528" i="16"/>
  <c r="R528" i="16"/>
  <c r="AD538" i="16"/>
  <c r="V538" i="16"/>
  <c r="N538" i="16"/>
  <c r="T538" i="16"/>
  <c r="X538" i="16"/>
  <c r="L538" i="16"/>
  <c r="R538" i="16"/>
  <c r="Z538" i="16"/>
  <c r="Z554" i="16"/>
  <c r="R554" i="16"/>
  <c r="V554" i="16"/>
  <c r="L554" i="16"/>
  <c r="X554" i="16"/>
  <c r="N554" i="16"/>
  <c r="T554" i="16"/>
  <c r="AB554" i="16"/>
  <c r="X502" i="16"/>
  <c r="T502" i="16"/>
  <c r="AD502" i="16"/>
  <c r="L503" i="16"/>
  <c r="Z512" i="16"/>
  <c r="R512" i="16"/>
  <c r="T512" i="16"/>
  <c r="AD512" i="16"/>
  <c r="L515" i="16"/>
  <c r="V515" i="16"/>
  <c r="Z520" i="16"/>
  <c r="R520" i="16"/>
  <c r="T520" i="16"/>
  <c r="AD520" i="16"/>
  <c r="L523" i="16"/>
  <c r="V523" i="16"/>
  <c r="N530" i="16"/>
  <c r="X535" i="16"/>
  <c r="Z535" i="16"/>
  <c r="N535" i="16"/>
  <c r="AB535" i="16"/>
  <c r="R535" i="16"/>
  <c r="AD535" i="16"/>
  <c r="N537" i="16"/>
  <c r="Z546" i="16"/>
  <c r="R546" i="16"/>
  <c r="V546" i="16"/>
  <c r="L546" i="16"/>
  <c r="X546" i="16"/>
  <c r="N546" i="16"/>
  <c r="AD546" i="16"/>
  <c r="AD548" i="16"/>
  <c r="V548" i="16"/>
  <c r="N548" i="16"/>
  <c r="Z548" i="16"/>
  <c r="AB548" i="16"/>
  <c r="R548" i="16"/>
  <c r="L549" i="16"/>
  <c r="AD552" i="16"/>
  <c r="V552" i="16"/>
  <c r="N552" i="16"/>
  <c r="T552" i="16"/>
  <c r="X552" i="16"/>
  <c r="L552" i="16"/>
  <c r="AB552" i="16"/>
  <c r="Z503" i="16"/>
  <c r="R503" i="16"/>
  <c r="T503" i="16"/>
  <c r="AD503" i="16"/>
  <c r="X515" i="16"/>
  <c r="T515" i="16"/>
  <c r="AD515" i="16"/>
  <c r="X523" i="16"/>
  <c r="T523" i="16"/>
  <c r="AD523" i="16"/>
  <c r="X526" i="16"/>
  <c r="AB526" i="16"/>
  <c r="R526" i="16"/>
  <c r="V526" i="16"/>
  <c r="X530" i="16"/>
  <c r="V530" i="16"/>
  <c r="L530" i="16"/>
  <c r="Z530" i="16"/>
  <c r="AB537" i="16"/>
  <c r="T537" i="16"/>
  <c r="L537" i="16"/>
  <c r="AD537" i="16"/>
  <c r="R537" i="16"/>
  <c r="V537" i="16"/>
  <c r="Z537" i="16"/>
  <c r="AD544" i="16"/>
  <c r="V544" i="16"/>
  <c r="N544" i="16"/>
  <c r="T544" i="16"/>
  <c r="X544" i="16"/>
  <c r="L544" i="16"/>
  <c r="J543" i="16"/>
  <c r="J542" i="16" s="1"/>
  <c r="AB544" i="16"/>
  <c r="X549" i="16"/>
  <c r="Z549" i="16"/>
  <c r="N549" i="16"/>
  <c r="AB549" i="16"/>
  <c r="R549" i="16"/>
  <c r="AD549" i="16"/>
  <c r="AB556" i="16"/>
  <c r="T556" i="16"/>
  <c r="L556" i="16"/>
  <c r="AD556" i="16"/>
  <c r="V556" i="16"/>
  <c r="N556" i="16"/>
  <c r="Z556" i="16"/>
  <c r="AD564" i="16"/>
  <c r="V564" i="16"/>
  <c r="N564" i="16"/>
  <c r="T564" i="16"/>
  <c r="X564" i="16"/>
  <c r="L564" i="16"/>
  <c r="R564" i="16"/>
  <c r="Z564" i="16"/>
  <c r="Z527" i="16"/>
  <c r="R527" i="16"/>
  <c r="T527" i="16"/>
  <c r="AD527" i="16"/>
  <c r="Z536" i="16"/>
  <c r="R536" i="16"/>
  <c r="T536" i="16"/>
  <c r="AD536" i="16"/>
  <c r="L539" i="16"/>
  <c r="V539" i="16"/>
  <c r="L545" i="16"/>
  <c r="V545" i="16"/>
  <c r="Z550" i="16"/>
  <c r="R550" i="16"/>
  <c r="T550" i="16"/>
  <c r="AD550" i="16"/>
  <c r="L553" i="16"/>
  <c r="V553" i="16"/>
  <c r="L557" i="16"/>
  <c r="X561" i="16"/>
  <c r="Z561" i="16"/>
  <c r="N561" i="16"/>
  <c r="AB561" i="16"/>
  <c r="R561" i="16"/>
  <c r="AD561" i="16"/>
  <c r="N563" i="16"/>
  <c r="AD575" i="16"/>
  <c r="V575" i="16"/>
  <c r="N575" i="16"/>
  <c r="J574" i="16"/>
  <c r="J573" i="16" s="1"/>
  <c r="T575" i="16"/>
  <c r="Z575" i="16"/>
  <c r="L575" i="16"/>
  <c r="AB575" i="16"/>
  <c r="AB585" i="16"/>
  <c r="T585" i="16"/>
  <c r="L585" i="16"/>
  <c r="J584" i="16"/>
  <c r="AD585" i="16"/>
  <c r="V585" i="16"/>
  <c r="N585" i="16"/>
  <c r="X585" i="16"/>
  <c r="R585" i="16"/>
  <c r="Z585" i="16"/>
  <c r="X539" i="16"/>
  <c r="T539" i="16"/>
  <c r="AD539" i="16"/>
  <c r="X545" i="16"/>
  <c r="T545" i="16"/>
  <c r="AD545" i="16"/>
  <c r="X553" i="16"/>
  <c r="T553" i="16"/>
  <c r="AD553" i="16"/>
  <c r="AD557" i="16"/>
  <c r="V557" i="16"/>
  <c r="N557" i="16"/>
  <c r="X557" i="16"/>
  <c r="Z557" i="16"/>
  <c r="AB563" i="16"/>
  <c r="T563" i="16"/>
  <c r="L563" i="16"/>
  <c r="AD563" i="16"/>
  <c r="R563" i="16"/>
  <c r="V563" i="16"/>
  <c r="Z563" i="16"/>
  <c r="Z562" i="16"/>
  <c r="R562" i="16"/>
  <c r="T562" i="16"/>
  <c r="AD562" i="16"/>
  <c r="L565" i="16"/>
  <c r="V565" i="16"/>
  <c r="V560" i="16" s="1"/>
  <c r="K102" i="14" s="1"/>
  <c r="AD571" i="16"/>
  <c r="V571" i="16"/>
  <c r="AB571" i="16"/>
  <c r="R571" i="16"/>
  <c r="T571" i="16"/>
  <c r="AD581" i="16"/>
  <c r="V581" i="16"/>
  <c r="N581" i="16"/>
  <c r="X581" i="16"/>
  <c r="R581" i="16"/>
  <c r="R580" i="16" s="1"/>
  <c r="I112" i="14" s="1"/>
  <c r="AB581" i="16"/>
  <c r="AB580" i="16" s="1"/>
  <c r="N112" i="14" s="1"/>
  <c r="AB589" i="16"/>
  <c r="T589" i="16"/>
  <c r="L589" i="16"/>
  <c r="AD589" i="16"/>
  <c r="V589" i="16"/>
  <c r="N589" i="16"/>
  <c r="X589" i="16"/>
  <c r="R589" i="16"/>
  <c r="X565" i="16"/>
  <c r="T565" i="16"/>
  <c r="AD565" i="16"/>
  <c r="AD586" i="16"/>
  <c r="V586" i="16"/>
  <c r="N586" i="16"/>
  <c r="X586" i="16"/>
  <c r="T586" i="16"/>
  <c r="R586" i="16"/>
  <c r="X587" i="16"/>
  <c r="Z587" i="16"/>
  <c r="R587" i="16"/>
  <c r="T587" i="16"/>
  <c r="AD587" i="16"/>
  <c r="N587" i="16"/>
  <c r="Z588" i="16"/>
  <c r="R588" i="16"/>
  <c r="AB588" i="16"/>
  <c r="T588" i="16"/>
  <c r="L588" i="16"/>
  <c r="V588" i="16"/>
  <c r="X576" i="16"/>
  <c r="T576" i="16"/>
  <c r="AD576" i="16"/>
  <c r="Z593" i="16"/>
  <c r="R593" i="16"/>
  <c r="AB593" i="16"/>
  <c r="T593" i="16"/>
  <c r="L593" i="16"/>
  <c r="J592" i="16"/>
  <c r="J591" i="16" s="1"/>
  <c r="X593" i="16"/>
  <c r="AB594" i="16"/>
  <c r="T594" i="16"/>
  <c r="L594" i="16"/>
  <c r="AD594" i="16"/>
  <c r="V594" i="16"/>
  <c r="N594" i="16"/>
  <c r="Z594" i="16"/>
  <c r="AD595" i="16"/>
  <c r="V595" i="16"/>
  <c r="N595" i="16"/>
  <c r="X595" i="16"/>
  <c r="Z595" i="16"/>
  <c r="AE92" i="16" l="1"/>
  <c r="AH92" i="16" s="1"/>
  <c r="AE91" i="16"/>
  <c r="AH91" i="16" s="1"/>
  <c r="AE90" i="16"/>
  <c r="AH90" i="16" s="1"/>
  <c r="AH83" i="16" s="1"/>
  <c r="AE492" i="16"/>
  <c r="AH492" i="16" s="1"/>
  <c r="AE496" i="16"/>
  <c r="AH496" i="16" s="1"/>
  <c r="AE494" i="16"/>
  <c r="AH494" i="16" s="1"/>
  <c r="AE475" i="16"/>
  <c r="AH475" i="16" s="1"/>
  <c r="AE469" i="16"/>
  <c r="AH469" i="16" s="1"/>
  <c r="AE478" i="16"/>
  <c r="AH478" i="16" s="1"/>
  <c r="AE472" i="16"/>
  <c r="AH472" i="16" s="1"/>
  <c r="AE477" i="16"/>
  <c r="AH477" i="16" s="1"/>
  <c r="AE476" i="16"/>
  <c r="AH476" i="16" s="1"/>
  <c r="AE480" i="16"/>
  <c r="AH480" i="16" s="1"/>
  <c r="AE483" i="16"/>
  <c r="AH483" i="16" s="1"/>
  <c r="AE474" i="16"/>
  <c r="AH474" i="16" s="1"/>
  <c r="AE444" i="16"/>
  <c r="AH444" i="16" s="1"/>
  <c r="AE452" i="16"/>
  <c r="AH452" i="16" s="1"/>
  <c r="AE441" i="16"/>
  <c r="AH441" i="16" s="1"/>
  <c r="AE439" i="16"/>
  <c r="AH439" i="16" s="1"/>
  <c r="AE450" i="16"/>
  <c r="AH450" i="16" s="1"/>
  <c r="AE445" i="16"/>
  <c r="AH445" i="16" s="1"/>
  <c r="AE446" i="16"/>
  <c r="AH446" i="16" s="1"/>
  <c r="AE438" i="16"/>
  <c r="AH438" i="16" s="1"/>
  <c r="AE442" i="16"/>
  <c r="AH442" i="16" s="1"/>
  <c r="AE436" i="16"/>
  <c r="AH436" i="16" s="1"/>
  <c r="AE69" i="16"/>
  <c r="AH69" i="16" s="1"/>
  <c r="AH58" i="16" s="1"/>
  <c r="AE114" i="16"/>
  <c r="AH114" i="16" s="1"/>
  <c r="AE109" i="16"/>
  <c r="AH109" i="16" s="1"/>
  <c r="AE112" i="16"/>
  <c r="AH112" i="16" s="1"/>
  <c r="AE110" i="16"/>
  <c r="AH110" i="16" s="1"/>
  <c r="AE111" i="16"/>
  <c r="AH111" i="16" s="1"/>
  <c r="AE113" i="16"/>
  <c r="AH113" i="16" s="1"/>
  <c r="AE108" i="16"/>
  <c r="AH108" i="16" s="1"/>
  <c r="AE107" i="16"/>
  <c r="AH107" i="16" s="1"/>
  <c r="AE223" i="16"/>
  <c r="AH223" i="16" s="1"/>
  <c r="AH218" i="16" s="1"/>
  <c r="AE240" i="16"/>
  <c r="AH240" i="16" s="1"/>
  <c r="AE247" i="16"/>
  <c r="AH247" i="16" s="1"/>
  <c r="AE268" i="16"/>
  <c r="AH268" i="16" s="1"/>
  <c r="AH262" i="16" s="1"/>
  <c r="AE334" i="16"/>
  <c r="AH334" i="16" s="1"/>
  <c r="AH330" i="16" s="1"/>
  <c r="AE350" i="16"/>
  <c r="AH350" i="16" s="1"/>
  <c r="AH347" i="16" s="1"/>
  <c r="AE359" i="16"/>
  <c r="AH359" i="16" s="1"/>
  <c r="AH356" i="16" s="1"/>
  <c r="AE366" i="16"/>
  <c r="AH366" i="16" s="1"/>
  <c r="AH363" i="16" s="1"/>
  <c r="AH362" i="16" s="1"/>
  <c r="AE398" i="16"/>
  <c r="AH398" i="16" s="1"/>
  <c r="AE404" i="16"/>
  <c r="AH404" i="16" s="1"/>
  <c r="A407" i="16"/>
  <c r="A405" i="16"/>
  <c r="AH386" i="16"/>
  <c r="AH385" i="16" s="1"/>
  <c r="AE416" i="16"/>
  <c r="AH416" i="16" s="1"/>
  <c r="AE415" i="16"/>
  <c r="AH415" i="16" s="1"/>
  <c r="AE435" i="16"/>
  <c r="AH435" i="16" s="1"/>
  <c r="AE443" i="16"/>
  <c r="AH443" i="16" s="1"/>
  <c r="AE456" i="16"/>
  <c r="AH456" i="16" s="1"/>
  <c r="AE468" i="16"/>
  <c r="AH468" i="16" s="1"/>
  <c r="AE473" i="16"/>
  <c r="AH473" i="16" s="1"/>
  <c r="AE479" i="16"/>
  <c r="AH479" i="16" s="1"/>
  <c r="AE482" i="16"/>
  <c r="AH482" i="16" s="1"/>
  <c r="AE490" i="16"/>
  <c r="AH490" i="16" s="1"/>
  <c r="AE495" i="16"/>
  <c r="AH495" i="16" s="1"/>
  <c r="AE503" i="16"/>
  <c r="AH503" i="16" s="1"/>
  <c r="AH500" i="16" s="1"/>
  <c r="AE525" i="16"/>
  <c r="AH525" i="16" s="1"/>
  <c r="AE528" i="16"/>
  <c r="AH528" i="16" s="1"/>
  <c r="AE529" i="16"/>
  <c r="AH529" i="16" s="1"/>
  <c r="AE527" i="16"/>
  <c r="AH527" i="16" s="1"/>
  <c r="AE526" i="16"/>
  <c r="AH526" i="16" s="1"/>
  <c r="AE524" i="16"/>
  <c r="AH524" i="16" s="1"/>
  <c r="A176" i="16"/>
  <c r="R592" i="16"/>
  <c r="X580" i="16"/>
  <c r="L112" i="14" s="1"/>
  <c r="A308" i="16"/>
  <c r="Z580" i="16"/>
  <c r="M112" i="14" s="1"/>
  <c r="AD116" i="16"/>
  <c r="O26" i="14" s="1"/>
  <c r="N83" i="16"/>
  <c r="G22" i="14" s="1"/>
  <c r="N198" i="16"/>
  <c r="G48" i="14" s="1"/>
  <c r="A502" i="16"/>
  <c r="P137" i="16"/>
  <c r="H30" i="14" s="1"/>
  <c r="Z194" i="16"/>
  <c r="M46" i="14" s="1"/>
  <c r="R574" i="16"/>
  <c r="N574" i="16"/>
  <c r="X500" i="16"/>
  <c r="L90" i="14" s="1"/>
  <c r="N347" i="16"/>
  <c r="G66" i="14" s="1"/>
  <c r="A72" i="16"/>
  <c r="R22" i="16"/>
  <c r="I10" i="14" s="1"/>
  <c r="R154" i="16"/>
  <c r="I34" i="14" s="1"/>
  <c r="P184" i="16"/>
  <c r="H44" i="14" s="1"/>
  <c r="X560" i="16"/>
  <c r="L102" i="14" s="1"/>
  <c r="Z485" i="16"/>
  <c r="M88" i="14" s="1"/>
  <c r="A441" i="16"/>
  <c r="A489" i="16"/>
  <c r="A434" i="16"/>
  <c r="T363" i="16"/>
  <c r="J72" i="14" s="1"/>
  <c r="A180" i="16"/>
  <c r="A145" i="16"/>
  <c r="A211" i="16"/>
  <c r="V83" i="16"/>
  <c r="K22" i="14" s="1"/>
  <c r="A333" i="16"/>
  <c r="A216" i="16"/>
  <c r="A460" i="16"/>
  <c r="A307" i="16"/>
  <c r="A202" i="16"/>
  <c r="R198" i="16"/>
  <c r="I48" i="14" s="1"/>
  <c r="A418" i="16"/>
  <c r="A452" i="16"/>
  <c r="A491" i="16"/>
  <c r="A414" i="16"/>
  <c r="A316" i="16"/>
  <c r="A552" i="16"/>
  <c r="A507" i="16"/>
  <c r="AB500" i="16"/>
  <c r="N90" i="14" s="1"/>
  <c r="A401" i="16"/>
  <c r="X255" i="16"/>
  <c r="L58" i="14" s="1"/>
  <c r="J559" i="16"/>
  <c r="A89" i="16"/>
  <c r="R47" i="16"/>
  <c r="I16" i="14" s="1"/>
  <c r="T159" i="16"/>
  <c r="J38" i="14" s="1"/>
  <c r="A62" i="16"/>
  <c r="A181" i="16"/>
  <c r="T580" i="16"/>
  <c r="J112" i="14" s="1"/>
  <c r="P194" i="16"/>
  <c r="H46" i="14" s="1"/>
  <c r="P159" i="16"/>
  <c r="H38" i="14" s="1"/>
  <c r="P567" i="16"/>
  <c r="X205" i="16"/>
  <c r="A300" i="16"/>
  <c r="A208" i="16"/>
  <c r="N363" i="16"/>
  <c r="G72" i="14" s="1"/>
  <c r="AD386" i="16"/>
  <c r="T173" i="16"/>
  <c r="J42" i="14" s="1"/>
  <c r="L83" i="16"/>
  <c r="F22" i="14" s="1"/>
  <c r="A41" i="16"/>
  <c r="AD218" i="16"/>
  <c r="O54" i="14" s="1"/>
  <c r="A44" i="16"/>
  <c r="A35" i="16"/>
  <c r="A26" i="16"/>
  <c r="P424" i="16"/>
  <c r="H84" i="14" s="1"/>
  <c r="P374" i="16"/>
  <c r="H74" i="14" s="1"/>
  <c r="P580" i="16"/>
  <c r="H112" i="14" s="1"/>
  <c r="P363" i="16"/>
  <c r="H72" i="14" s="1"/>
  <c r="P465" i="16"/>
  <c r="H86" i="14" s="1"/>
  <c r="P37" i="16"/>
  <c r="H14" i="14" s="1"/>
  <c r="V543" i="16"/>
  <c r="Z500" i="16"/>
  <c r="M90" i="14" s="1"/>
  <c r="X465" i="16"/>
  <c r="L86" i="14" s="1"/>
  <c r="A444" i="16"/>
  <c r="A498" i="16"/>
  <c r="A476" i="16"/>
  <c r="A420" i="16"/>
  <c r="V410" i="16"/>
  <c r="K82" i="14" s="1"/>
  <c r="T410" i="16"/>
  <c r="J82" i="14" s="1"/>
  <c r="A370" i="16"/>
  <c r="A369" i="16"/>
  <c r="A305" i="16"/>
  <c r="A277" i="16"/>
  <c r="A271" i="16"/>
  <c r="A81" i="16"/>
  <c r="A141" i="16"/>
  <c r="Z198" i="16"/>
  <c r="M48" i="14" s="1"/>
  <c r="AD184" i="16"/>
  <c r="O44" i="14" s="1"/>
  <c r="P6" i="16"/>
  <c r="T116" i="16"/>
  <c r="J26" i="14" s="1"/>
  <c r="T238" i="16"/>
  <c r="J56" i="14" s="1"/>
  <c r="V218" i="16"/>
  <c r="K54" i="14" s="1"/>
  <c r="A320" i="16"/>
  <c r="N238" i="16"/>
  <c r="G56" i="14" s="1"/>
  <c r="A457" i="16"/>
  <c r="V173" i="16"/>
  <c r="K42" i="14" s="1"/>
  <c r="N592" i="16"/>
  <c r="X574" i="16"/>
  <c r="A587" i="16"/>
  <c r="AD580" i="16"/>
  <c r="O112" i="14" s="1"/>
  <c r="Z543" i="16"/>
  <c r="A536" i="16"/>
  <c r="O542" i="16"/>
  <c r="A548" i="16"/>
  <c r="R543" i="16"/>
  <c r="A535" i="16"/>
  <c r="A520" i="16"/>
  <c r="A534" i="16"/>
  <c r="A486" i="16"/>
  <c r="X532" i="16"/>
  <c r="L94" i="14" s="1"/>
  <c r="A433" i="16"/>
  <c r="A412" i="16"/>
  <c r="V347" i="16"/>
  <c r="K66" i="14" s="1"/>
  <c r="A427" i="16"/>
  <c r="A345" i="16"/>
  <c r="A343" i="16"/>
  <c r="A324" i="16"/>
  <c r="AB238" i="16"/>
  <c r="N56" i="14" s="1"/>
  <c r="A227" i="16"/>
  <c r="X198" i="16"/>
  <c r="L48" i="14" s="1"/>
  <c r="A250" i="16"/>
  <c r="Z356" i="16"/>
  <c r="M68" i="14" s="1"/>
  <c r="N465" i="16"/>
  <c r="G86" i="14" s="1"/>
  <c r="J362" i="16"/>
  <c r="A321" i="16"/>
  <c r="A306" i="16"/>
  <c r="A45" i="16"/>
  <c r="A380" i="16"/>
  <c r="N374" i="16"/>
  <c r="G74" i="14" s="1"/>
  <c r="A96" i="16"/>
  <c r="T15" i="16"/>
  <c r="J8" i="14" s="1"/>
  <c r="X154" i="16"/>
  <c r="L34" i="14" s="1"/>
  <c r="AD154" i="16"/>
  <c r="O34" i="14" s="1"/>
  <c r="N37" i="16"/>
  <c r="G14" i="14" s="1"/>
  <c r="P500" i="16"/>
  <c r="H90" i="14" s="1"/>
  <c r="P410" i="16"/>
  <c r="H82" i="14" s="1"/>
  <c r="P510" i="16"/>
  <c r="H92" i="14" s="1"/>
  <c r="P116" i="16"/>
  <c r="H26" i="14" s="1"/>
  <c r="P154" i="16"/>
  <c r="H34" i="14" s="1"/>
  <c r="P47" i="16"/>
  <c r="H16" i="14" s="1"/>
  <c r="P255" i="16"/>
  <c r="H58" i="14" s="1"/>
  <c r="P15" i="16"/>
  <c r="H8" i="14" s="1"/>
  <c r="P5" i="16"/>
  <c r="H6" i="14" s="1"/>
  <c r="X22" i="16"/>
  <c r="L10" i="14" s="1"/>
  <c r="R28" i="16"/>
  <c r="I12" i="14" s="1"/>
  <c r="P356" i="16"/>
  <c r="H68" i="14" s="1"/>
  <c r="P22" i="16"/>
  <c r="H10" i="14" s="1"/>
  <c r="P218" i="16"/>
  <c r="H54" i="14" s="1"/>
  <c r="P485" i="16"/>
  <c r="H88" i="14" s="1"/>
  <c r="P83" i="16"/>
  <c r="H22" i="14" s="1"/>
  <c r="P205" i="16"/>
  <c r="H52" i="14" s="1"/>
  <c r="P574" i="16"/>
  <c r="P28" i="16"/>
  <c r="H12" i="14" s="1"/>
  <c r="P584" i="16"/>
  <c r="H114" i="14" s="1"/>
  <c r="V592" i="16"/>
  <c r="T510" i="16"/>
  <c r="J92" i="14" s="1"/>
  <c r="V532" i="16"/>
  <c r="K94" i="14" s="1"/>
  <c r="V465" i="16"/>
  <c r="K86" i="14" s="1"/>
  <c r="V424" i="16"/>
  <c r="K84" i="14" s="1"/>
  <c r="X47" i="16"/>
  <c r="L16" i="14" s="1"/>
  <c r="AB22" i="16"/>
  <c r="N10" i="14" s="1"/>
  <c r="P386" i="16"/>
  <c r="P262" i="16"/>
  <c r="H62" i="14" s="1"/>
  <c r="AB150" i="16"/>
  <c r="N32" i="14" s="1"/>
  <c r="AD574" i="16"/>
  <c r="T560" i="16"/>
  <c r="J102" i="14" s="1"/>
  <c r="A521" i="16"/>
  <c r="A458" i="16"/>
  <c r="AD410" i="16"/>
  <c r="O82" i="14" s="1"/>
  <c r="R410" i="16"/>
  <c r="I82" i="14" s="1"/>
  <c r="Z363" i="16"/>
  <c r="M72" i="14" s="1"/>
  <c r="A292" i="16"/>
  <c r="A287" i="16"/>
  <c r="A276" i="16"/>
  <c r="A131" i="16"/>
  <c r="V184" i="16"/>
  <c r="K44" i="14" s="1"/>
  <c r="AB83" i="16"/>
  <c r="N22" i="14" s="1"/>
  <c r="A213" i="16"/>
  <c r="Z184" i="16"/>
  <c r="M44" i="14" s="1"/>
  <c r="V47" i="16"/>
  <c r="K16" i="14" s="1"/>
  <c r="X28" i="16"/>
  <c r="L12" i="14" s="1"/>
  <c r="A595" i="16"/>
  <c r="A594" i="16"/>
  <c r="O591" i="16"/>
  <c r="A576" i="16"/>
  <c r="A586" i="16"/>
  <c r="V580" i="16"/>
  <c r="K112" i="14" s="1"/>
  <c r="A571" i="16"/>
  <c r="A562" i="16"/>
  <c r="AB574" i="16"/>
  <c r="O573" i="16"/>
  <c r="N560" i="16"/>
  <c r="G102" i="14" s="1"/>
  <c r="V510" i="16"/>
  <c r="K92" i="14" s="1"/>
  <c r="A512" i="16"/>
  <c r="A570" i="16"/>
  <c r="T465" i="16"/>
  <c r="J86" i="14" s="1"/>
  <c r="AB465" i="16"/>
  <c r="N86" i="14" s="1"/>
  <c r="A522" i="16"/>
  <c r="A506" i="16"/>
  <c r="T424" i="16"/>
  <c r="J84" i="14" s="1"/>
  <c r="T184" i="16"/>
  <c r="J44" i="14" s="1"/>
  <c r="A404" i="16"/>
  <c r="A332" i="16"/>
  <c r="V150" i="16"/>
  <c r="K32" i="14" s="1"/>
  <c r="Z22" i="16"/>
  <c r="M10" i="14" s="1"/>
  <c r="O559" i="16"/>
  <c r="A455" i="16"/>
  <c r="N75" i="16"/>
  <c r="G20" i="14" s="1"/>
  <c r="Z374" i="16"/>
  <c r="M74" i="14" s="1"/>
  <c r="A92" i="16"/>
  <c r="Z255" i="16"/>
  <c r="M58" i="14" s="1"/>
  <c r="A93" i="16"/>
  <c r="AB15" i="16"/>
  <c r="N8" i="14" s="1"/>
  <c r="T154" i="16"/>
  <c r="J34" i="14" s="1"/>
  <c r="AD75" i="16"/>
  <c r="O20" i="14" s="1"/>
  <c r="P347" i="16"/>
  <c r="H66" i="14" s="1"/>
  <c r="P532" i="16"/>
  <c r="H94" i="14" s="1"/>
  <c r="P100" i="16"/>
  <c r="H24" i="14" s="1"/>
  <c r="P163" i="16"/>
  <c r="H40" i="14" s="1"/>
  <c r="P592" i="16"/>
  <c r="P330" i="16"/>
  <c r="H64" i="14" s="1"/>
  <c r="P238" i="16"/>
  <c r="H56" i="14" s="1"/>
  <c r="P75" i="16"/>
  <c r="H20" i="14" s="1"/>
  <c r="P58" i="16"/>
  <c r="H18" i="14" s="1"/>
  <c r="P543" i="16"/>
  <c r="P124" i="16"/>
  <c r="H28" i="14" s="1"/>
  <c r="P198" i="16"/>
  <c r="H48" i="14" s="1"/>
  <c r="P150" i="16"/>
  <c r="H32" i="14" s="1"/>
  <c r="P173" i="16"/>
  <c r="H42" i="14" s="1"/>
  <c r="AA559" i="16"/>
  <c r="W559" i="16"/>
  <c r="S559" i="16"/>
  <c r="K559" i="16"/>
  <c r="AC559" i="16"/>
  <c r="U559" i="16"/>
  <c r="M559" i="16"/>
  <c r="Y559" i="16"/>
  <c r="Q559" i="16"/>
  <c r="Z584" i="16"/>
  <c r="T574" i="16"/>
  <c r="Z510" i="16"/>
  <c r="M92" i="14" s="1"/>
  <c r="T485" i="16"/>
  <c r="J88" i="14" s="1"/>
  <c r="R532" i="16"/>
  <c r="I94" i="14" s="1"/>
  <c r="T532" i="16"/>
  <c r="J94" i="14" s="1"/>
  <c r="A508" i="16"/>
  <c r="A467" i="16"/>
  <c r="L465" i="16"/>
  <c r="F86" i="14" s="1"/>
  <c r="L485" i="16"/>
  <c r="F88" i="14" s="1"/>
  <c r="AD424" i="16"/>
  <c r="O84" i="14" s="1"/>
  <c r="X424" i="16"/>
  <c r="L84" i="14" s="1"/>
  <c r="A354" i="16"/>
  <c r="A325" i="16"/>
  <c r="A514" i="16"/>
  <c r="L363" i="16"/>
  <c r="F72" i="14" s="1"/>
  <c r="A505" i="16"/>
  <c r="A84" i="16"/>
  <c r="A293" i="16"/>
  <c r="Z262" i="16"/>
  <c r="M62" i="14" s="1"/>
  <c r="R262" i="16"/>
  <c r="I62" i="14" s="1"/>
  <c r="AD262" i="16"/>
  <c r="O62" i="14" s="1"/>
  <c r="A232" i="16"/>
  <c r="A413" i="16"/>
  <c r="A397" i="16"/>
  <c r="R386" i="16"/>
  <c r="A395" i="16"/>
  <c r="A393" i="16"/>
  <c r="L374" i="16"/>
  <c r="F74" i="14" s="1"/>
  <c r="AD205" i="16"/>
  <c r="O52" i="14" s="1"/>
  <c r="L205" i="16"/>
  <c r="F52" i="14" s="1"/>
  <c r="T163" i="16"/>
  <c r="J40" i="14" s="1"/>
  <c r="X15" i="16"/>
  <c r="L8" i="14" s="1"/>
  <c r="A142" i="16"/>
  <c r="L28" i="16"/>
  <c r="F12" i="14" s="1"/>
  <c r="Z592" i="16"/>
  <c r="A565" i="16"/>
  <c r="N584" i="16"/>
  <c r="G114" i="14" s="1"/>
  <c r="L584" i="16"/>
  <c r="AA573" i="16"/>
  <c r="U573" i="16"/>
  <c r="K573" i="16"/>
  <c r="M573" i="16"/>
  <c r="AC573" i="16"/>
  <c r="W573" i="16"/>
  <c r="Q573" i="16"/>
  <c r="S573" i="16"/>
  <c r="Y573" i="16"/>
  <c r="AB560" i="16"/>
  <c r="N102" i="14" s="1"/>
  <c r="A554" i="16"/>
  <c r="A513" i="16"/>
  <c r="N500" i="16"/>
  <c r="G90" i="14" s="1"/>
  <c r="R510" i="16"/>
  <c r="I92" i="14" s="1"/>
  <c r="A569" i="16"/>
  <c r="A551" i="16"/>
  <c r="A487" i="16"/>
  <c r="R485" i="16"/>
  <c r="I88" i="14" s="1"/>
  <c r="A448" i="16"/>
  <c r="AB532" i="16"/>
  <c r="N94" i="14" s="1"/>
  <c r="A430" i="16"/>
  <c r="R424" i="16"/>
  <c r="I84" i="14" s="1"/>
  <c r="AB347" i="16"/>
  <c r="N66" i="14" s="1"/>
  <c r="A493" i="16"/>
  <c r="A317" i="16"/>
  <c r="J409" i="16"/>
  <c r="X410" i="16"/>
  <c r="L82" i="14" s="1"/>
  <c r="X238" i="16"/>
  <c r="L56" i="14" s="1"/>
  <c r="A442" i="16"/>
  <c r="L238" i="16"/>
  <c r="F56" i="14" s="1"/>
  <c r="A226" i="16"/>
  <c r="A189" i="16"/>
  <c r="A291" i="16"/>
  <c r="A281" i="16"/>
  <c r="A275" i="16"/>
  <c r="A265" i="16"/>
  <c r="A264" i="16"/>
  <c r="N330" i="16"/>
  <c r="G64" i="14" s="1"/>
  <c r="T330" i="16"/>
  <c r="J64" i="14" s="1"/>
  <c r="V116" i="16"/>
  <c r="K26" i="14" s="1"/>
  <c r="A88" i="16"/>
  <c r="A43" i="16"/>
  <c r="Z567" i="16"/>
  <c r="M104" i="14" s="1"/>
  <c r="A516" i="16"/>
  <c r="L510" i="16"/>
  <c r="F92" i="14" s="1"/>
  <c r="A169" i="16"/>
  <c r="AB163" i="16"/>
  <c r="N40" i="14" s="1"/>
  <c r="A588" i="16"/>
  <c r="R584" i="16"/>
  <c r="I114" i="14" s="1"/>
  <c r="V584" i="16"/>
  <c r="K114" i="14" s="1"/>
  <c r="L574" i="16"/>
  <c r="AA542" i="16"/>
  <c r="W542" i="16"/>
  <c r="S542" i="16"/>
  <c r="K542" i="16"/>
  <c r="Q542" i="16"/>
  <c r="AC542" i="16"/>
  <c r="M542" i="16"/>
  <c r="U542" i="16"/>
  <c r="Y542" i="16"/>
  <c r="A530" i="16"/>
  <c r="T500" i="16"/>
  <c r="J90" i="14" s="1"/>
  <c r="X510" i="16"/>
  <c r="L92" i="14" s="1"/>
  <c r="Z465" i="16"/>
  <c r="M86" i="14" s="1"/>
  <c r="A445" i="16"/>
  <c r="A496" i="16"/>
  <c r="A488" i="16"/>
  <c r="A456" i="16"/>
  <c r="AD592" i="16"/>
  <c r="X592" i="16"/>
  <c r="AB592" i="16"/>
  <c r="A589" i="16"/>
  <c r="R579" i="16"/>
  <c r="N580" i="16"/>
  <c r="AD584" i="16"/>
  <c r="AB584" i="16"/>
  <c r="Z574" i="16"/>
  <c r="V574" i="16"/>
  <c r="AD560" i="16"/>
  <c r="O102" i="14" s="1"/>
  <c r="Z560" i="16"/>
  <c r="M102" i="14" s="1"/>
  <c r="A550" i="16"/>
  <c r="A545" i="16"/>
  <c r="A556" i="16"/>
  <c r="L543" i="16"/>
  <c r="N543" i="16"/>
  <c r="A549" i="16"/>
  <c r="R500" i="16"/>
  <c r="I90" i="14" s="1"/>
  <c r="AD500" i="16"/>
  <c r="O90" i="14" s="1"/>
  <c r="A577" i="16"/>
  <c r="N510" i="16"/>
  <c r="G92" i="14" s="1"/>
  <c r="AD465" i="16"/>
  <c r="O86" i="14" s="1"/>
  <c r="A547" i="16"/>
  <c r="AD485" i="16"/>
  <c r="O88" i="14" s="1"/>
  <c r="A450" i="16"/>
  <c r="A437" i="16"/>
  <c r="AD532" i="16"/>
  <c r="O94" i="14" s="1"/>
  <c r="N532" i="16"/>
  <c r="G94" i="14" s="1"/>
  <c r="L532" i="16"/>
  <c r="F94" i="14" s="1"/>
  <c r="A518" i="16"/>
  <c r="A481" i="16"/>
  <c r="A449" i="16"/>
  <c r="A428" i="16"/>
  <c r="N424" i="16"/>
  <c r="G84" i="14" s="1"/>
  <c r="A352" i="16"/>
  <c r="L347" i="16"/>
  <c r="F66" i="14" s="1"/>
  <c r="Z347" i="16"/>
  <c r="M66" i="14" s="1"/>
  <c r="A350" i="16"/>
  <c r="A341" i="16"/>
  <c r="A339" i="16"/>
  <c r="A334" i="16"/>
  <c r="A301" i="16"/>
  <c r="A431" i="16"/>
  <c r="Z410" i="16"/>
  <c r="M82" i="14" s="1"/>
  <c r="A400" i="16"/>
  <c r="A365" i="16"/>
  <c r="X363" i="16"/>
  <c r="L72" i="14" s="1"/>
  <c r="A244" i="16"/>
  <c r="A235" i="16"/>
  <c r="R218" i="16"/>
  <c r="I54" i="14" s="1"/>
  <c r="AD198" i="16"/>
  <c r="O48" i="14" s="1"/>
  <c r="A451" i="16"/>
  <c r="A378" i="16"/>
  <c r="A377" i="16"/>
  <c r="X173" i="16"/>
  <c r="L42" i="14" s="1"/>
  <c r="AD374" i="16"/>
  <c r="O74" i="14" s="1"/>
  <c r="A371" i="16"/>
  <c r="N356" i="16"/>
  <c r="G68" i="14" s="1"/>
  <c r="A210" i="16"/>
  <c r="N205" i="16"/>
  <c r="G52" i="14" s="1"/>
  <c r="A187" i="16"/>
  <c r="Z150" i="16"/>
  <c r="M32" i="14" s="1"/>
  <c r="AB116" i="16"/>
  <c r="N26" i="14" s="1"/>
  <c r="AD100" i="16"/>
  <c r="O24" i="14" s="1"/>
  <c r="T386" i="16"/>
  <c r="AB386" i="16"/>
  <c r="V386" i="16"/>
  <c r="AD347" i="16"/>
  <c r="O66" i="14" s="1"/>
  <c r="AD173" i="16"/>
  <c r="O42" i="14" s="1"/>
  <c r="L173" i="16"/>
  <c r="F42" i="14" s="1"/>
  <c r="A107" i="16"/>
  <c r="A90" i="16"/>
  <c r="A440" i="16"/>
  <c r="A388" i="16"/>
  <c r="A228" i="16"/>
  <c r="N184" i="16"/>
  <c r="G44" i="14" s="1"/>
  <c r="L150" i="16"/>
  <c r="F32" i="14" s="1"/>
  <c r="R116" i="16"/>
  <c r="I26" i="14" s="1"/>
  <c r="A66" i="16"/>
  <c r="AB58" i="16"/>
  <c r="N18" i="14" s="1"/>
  <c r="A54" i="16"/>
  <c r="X374" i="16"/>
  <c r="L74" i="14" s="1"/>
  <c r="R374" i="16"/>
  <c r="I74" i="14" s="1"/>
  <c r="R205" i="16"/>
  <c r="I52" i="14" s="1"/>
  <c r="J204" i="16"/>
  <c r="A170" i="16"/>
  <c r="A166" i="16"/>
  <c r="A104" i="16"/>
  <c r="A52" i="16"/>
  <c r="A432" i="16"/>
  <c r="A258" i="16"/>
  <c r="N255" i="16"/>
  <c r="G58" i="14" s="1"/>
  <c r="T255" i="16"/>
  <c r="J58" i="14" s="1"/>
  <c r="T100" i="16"/>
  <c r="J24" i="14" s="1"/>
  <c r="Z58" i="16"/>
  <c r="M18" i="14" s="1"/>
  <c r="A290" i="16"/>
  <c r="A274" i="16"/>
  <c r="J261" i="16"/>
  <c r="A51" i="16"/>
  <c r="A179" i="16"/>
  <c r="V137" i="16"/>
  <c r="K30" i="14" s="1"/>
  <c r="T137" i="16"/>
  <c r="J30" i="14" s="1"/>
  <c r="A394" i="16"/>
  <c r="R159" i="16"/>
  <c r="I38" i="14" s="1"/>
  <c r="N159" i="16"/>
  <c r="G38" i="14" s="1"/>
  <c r="L159" i="16"/>
  <c r="F38" i="14" s="1"/>
  <c r="R124" i="16"/>
  <c r="I28" i="14" s="1"/>
  <c r="V124" i="16"/>
  <c r="K28" i="14" s="1"/>
  <c r="T124" i="16"/>
  <c r="J28" i="14" s="1"/>
  <c r="N28" i="16"/>
  <c r="G12" i="14" s="1"/>
  <c r="AC591" i="16"/>
  <c r="Y591" i="16"/>
  <c r="U591" i="16"/>
  <c r="Q591" i="16"/>
  <c r="M591" i="16"/>
  <c r="W591" i="16"/>
  <c r="S591" i="16"/>
  <c r="AA591" i="16"/>
  <c r="K591" i="16"/>
  <c r="V579" i="16"/>
  <c r="X584" i="16"/>
  <c r="R560" i="16"/>
  <c r="I102" i="14" s="1"/>
  <c r="A553" i="16"/>
  <c r="X543" i="16"/>
  <c r="AD510" i="16"/>
  <c r="O92" i="14" s="1"/>
  <c r="L500" i="16"/>
  <c r="F90" i="14" s="1"/>
  <c r="A461" i="16"/>
  <c r="AB485" i="16"/>
  <c r="N88" i="14" s="1"/>
  <c r="X485" i="16"/>
  <c r="L88" i="14" s="1"/>
  <c r="A454" i="16"/>
  <c r="A429" i="16"/>
  <c r="T347" i="16"/>
  <c r="J66" i="14" s="1"/>
  <c r="A555" i="16"/>
  <c r="I599" i="16"/>
  <c r="I601" i="16" s="1"/>
  <c r="N47" i="16"/>
  <c r="G16" i="14" s="1"/>
  <c r="V15" i="16"/>
  <c r="K8" i="14" s="1"/>
  <c r="L592" i="16"/>
  <c r="A539" i="16"/>
  <c r="AB543" i="16"/>
  <c r="AD543" i="16"/>
  <c r="A515" i="16"/>
  <c r="A538" i="16"/>
  <c r="R465" i="16"/>
  <c r="I86" i="14" s="1"/>
  <c r="A453" i="16"/>
  <c r="N485" i="16"/>
  <c r="G88" i="14" s="1"/>
  <c r="A470" i="16"/>
  <c r="A497" i="16"/>
  <c r="A402" i="16"/>
  <c r="X347" i="16"/>
  <c r="L66" i="14" s="1"/>
  <c r="A419" i="16"/>
  <c r="A399" i="16"/>
  <c r="A338" i="16"/>
  <c r="AB410" i="16"/>
  <c r="N82" i="14" s="1"/>
  <c r="R238" i="16"/>
  <c r="I56" i="14" s="1"/>
  <c r="T218" i="16"/>
  <c r="J54" i="14" s="1"/>
  <c r="A421" i="16"/>
  <c r="A340" i="16"/>
  <c r="A221" i="16"/>
  <c r="L198" i="16"/>
  <c r="F48" i="14" s="1"/>
  <c r="X330" i="16"/>
  <c r="L64" i="14" s="1"/>
  <c r="A297" i="16"/>
  <c r="A296" i="16"/>
  <c r="A280" i="16"/>
  <c r="X262" i="16"/>
  <c r="L62" i="14" s="1"/>
  <c r="Z75" i="16"/>
  <c r="M20" i="14" s="1"/>
  <c r="J579" i="16"/>
  <c r="A190" i="16"/>
  <c r="AD163" i="16"/>
  <c r="O40" i="14" s="1"/>
  <c r="Z116" i="16"/>
  <c r="M26" i="14" s="1"/>
  <c r="R567" i="16"/>
  <c r="I104" i="14" s="1"/>
  <c r="A252" i="16"/>
  <c r="T47" i="16"/>
  <c r="J16" i="14" s="1"/>
  <c r="AD15" i="16"/>
  <c r="O8" i="14" s="1"/>
  <c r="A390" i="16"/>
  <c r="AD37" i="16"/>
  <c r="O14" i="14" s="1"/>
  <c r="T592" i="16"/>
  <c r="A563" i="16"/>
  <c r="L560" i="16"/>
  <c r="F102" i="14" s="1"/>
  <c r="T584" i="16"/>
  <c r="J114" i="14" s="1"/>
  <c r="A557" i="16"/>
  <c r="A564" i="16"/>
  <c r="T543" i="16"/>
  <c r="A537" i="16"/>
  <c r="A546" i="16"/>
  <c r="A523" i="16"/>
  <c r="V500" i="16"/>
  <c r="K90" i="14" s="1"/>
  <c r="AB510" i="16"/>
  <c r="N92" i="14" s="1"/>
  <c r="A469" i="16"/>
  <c r="V485" i="16"/>
  <c r="K88" i="14" s="1"/>
  <c r="A540" i="16"/>
  <c r="Z532" i="16"/>
  <c r="M94" i="14" s="1"/>
  <c r="A519" i="16"/>
  <c r="A517" i="16"/>
  <c r="A471" i="16"/>
  <c r="A459" i="16"/>
  <c r="AB424" i="16"/>
  <c r="N84" i="14" s="1"/>
  <c r="Z424" i="16"/>
  <c r="M84" i="14" s="1"/>
  <c r="R347" i="16"/>
  <c r="I66" i="14" s="1"/>
  <c r="A504" i="16"/>
  <c r="A463" i="16"/>
  <c r="A422" i="16"/>
  <c r="A351" i="16"/>
  <c r="A342" i="16"/>
  <c r="A309" i="16"/>
  <c r="A426" i="16"/>
  <c r="L424" i="16"/>
  <c r="F84" i="14" s="1"/>
  <c r="L410" i="16"/>
  <c r="F82" i="14" s="1"/>
  <c r="N410" i="16"/>
  <c r="G82" i="14" s="1"/>
  <c r="A372" i="16"/>
  <c r="R363" i="16"/>
  <c r="I72" i="14" s="1"/>
  <c r="AD363" i="16"/>
  <c r="O72" i="14" s="1"/>
  <c r="A335" i="16"/>
  <c r="A314" i="16"/>
  <c r="A310" i="16"/>
  <c r="A240" i="16"/>
  <c r="Z238" i="16"/>
  <c r="M56" i="14" s="1"/>
  <c r="A231" i="16"/>
  <c r="X218" i="16"/>
  <c r="L54" i="14" s="1"/>
  <c r="AB218" i="16"/>
  <c r="N54" i="14" s="1"/>
  <c r="A492" i="16"/>
  <c r="A313" i="16"/>
  <c r="A249" i="16"/>
  <c r="A243" i="16"/>
  <c r="A230" i="16"/>
  <c r="A225" i="16"/>
  <c r="N218" i="16"/>
  <c r="G54" i="14" s="1"/>
  <c r="L194" i="16"/>
  <c r="F46" i="14" s="1"/>
  <c r="A148" i="16"/>
  <c r="L356" i="16"/>
  <c r="F68" i="14" s="1"/>
  <c r="T262" i="16"/>
  <c r="J62" i="14" s="1"/>
  <c r="A214" i="16"/>
  <c r="A161" i="16"/>
  <c r="A147" i="16"/>
  <c r="A144" i="16"/>
  <c r="A139" i="16"/>
  <c r="A134" i="16"/>
  <c r="A126" i="16"/>
  <c r="A121" i="16"/>
  <c r="A118" i="16"/>
  <c r="AD83" i="16"/>
  <c r="O22" i="14" s="1"/>
  <c r="V356" i="16"/>
  <c r="K68" i="14" s="1"/>
  <c r="Z330" i="16"/>
  <c r="M64" i="14" s="1"/>
  <c r="AB330" i="16"/>
  <c r="N64" i="14" s="1"/>
  <c r="A236" i="16"/>
  <c r="L184" i="16"/>
  <c r="F44" i="14" s="1"/>
  <c r="A128" i="16"/>
  <c r="A87" i="16"/>
  <c r="L58" i="16"/>
  <c r="F18" i="14" s="1"/>
  <c r="V567" i="16"/>
  <c r="N567" i="16"/>
  <c r="G104" i="14" s="1"/>
  <c r="L567" i="16"/>
  <c r="F104" i="14" s="1"/>
  <c r="A417" i="16"/>
  <c r="A381" i="16"/>
  <c r="Z100" i="16"/>
  <c r="M24" i="14" s="1"/>
  <c r="A98" i="16"/>
  <c r="A97" i="16"/>
  <c r="T83" i="16"/>
  <c r="J22" i="14" s="1"/>
  <c r="A475" i="16"/>
  <c r="A367" i="16"/>
  <c r="A315" i="16"/>
  <c r="AD238" i="16"/>
  <c r="O56" i="14" s="1"/>
  <c r="A207" i="16"/>
  <c r="A79" i="16"/>
  <c r="A70" i="16"/>
  <c r="A49" i="16"/>
  <c r="A40" i="16"/>
  <c r="A77" i="16"/>
  <c r="N58" i="16"/>
  <c r="G18" i="14" s="1"/>
  <c r="A50" i="16"/>
  <c r="A32" i="16"/>
  <c r="V22" i="16"/>
  <c r="K10" i="14" s="1"/>
  <c r="A336" i="16"/>
  <c r="A303" i="16"/>
  <c r="A259" i="16"/>
  <c r="L255" i="16"/>
  <c r="F58" i="14" s="1"/>
  <c r="A286" i="16"/>
  <c r="A270" i="16"/>
  <c r="A266" i="16"/>
  <c r="A33" i="16"/>
  <c r="A129" i="16"/>
  <c r="A65" i="16"/>
  <c r="R137" i="16"/>
  <c r="I30" i="14" s="1"/>
  <c r="N137" i="16"/>
  <c r="G30" i="14" s="1"/>
  <c r="L137" i="16"/>
  <c r="F30" i="14" s="1"/>
  <c r="AB198" i="16"/>
  <c r="N48" i="14" s="1"/>
  <c r="V154" i="16"/>
  <c r="K34" i="14" s="1"/>
  <c r="X159" i="16"/>
  <c r="L38" i="14" s="1"/>
  <c r="J158" i="16"/>
  <c r="A133" i="16"/>
  <c r="Z124" i="16"/>
  <c r="M28" i="14" s="1"/>
  <c r="N124" i="16"/>
  <c r="G28" i="14" s="1"/>
  <c r="L124" i="16"/>
  <c r="F28" i="14" s="1"/>
  <c r="V37" i="16"/>
  <c r="K14" i="14" s="1"/>
  <c r="L37" i="16"/>
  <c r="F14" i="14" s="1"/>
  <c r="A376" i="16"/>
  <c r="A368" i="16"/>
  <c r="AB363" i="16"/>
  <c r="N72" i="14" s="1"/>
  <c r="V363" i="16"/>
  <c r="K72" i="14" s="1"/>
  <c r="A337" i="16"/>
  <c r="A312" i="16"/>
  <c r="A251" i="16"/>
  <c r="V238" i="16"/>
  <c r="K56" i="14" s="1"/>
  <c r="L218" i="16"/>
  <c r="F54" i="14" s="1"/>
  <c r="Z218" i="16"/>
  <c r="M54" i="14" s="1"/>
  <c r="T194" i="16"/>
  <c r="J46" i="14" s="1"/>
  <c r="A353" i="16"/>
  <c r="A322" i="16"/>
  <c r="A318" i="16"/>
  <c r="A253" i="16"/>
  <c r="A242" i="16"/>
  <c r="A234" i="16"/>
  <c r="A229" i="16"/>
  <c r="A209" i="16"/>
  <c r="A177" i="16"/>
  <c r="Z83" i="16"/>
  <c r="M22" i="14" s="1"/>
  <c r="AD356" i="16"/>
  <c r="O68" i="14" s="1"/>
  <c r="AB356" i="16"/>
  <c r="N68" i="14" s="1"/>
  <c r="A328" i="16"/>
  <c r="A327" i="16"/>
  <c r="A295" i="16"/>
  <c r="A285" i="16"/>
  <c r="A284" i="16"/>
  <c r="A279" i="16"/>
  <c r="A269" i="16"/>
  <c r="L262" i="16"/>
  <c r="F62" i="14" s="1"/>
  <c r="N262" i="16"/>
  <c r="G62" i="14" s="1"/>
  <c r="A212" i="16"/>
  <c r="A192" i="16"/>
  <c r="A143" i="16"/>
  <c r="A140" i="16"/>
  <c r="A135" i="16"/>
  <c r="A130" i="16"/>
  <c r="A127" i="16"/>
  <c r="A122" i="16"/>
  <c r="L116" i="16"/>
  <c r="F26" i="14" s="1"/>
  <c r="N100" i="16"/>
  <c r="G24" i="14" s="1"/>
  <c r="V75" i="16"/>
  <c r="K20" i="14" s="1"/>
  <c r="A68" i="16"/>
  <c r="X386" i="16"/>
  <c r="A358" i="16"/>
  <c r="R330" i="16"/>
  <c r="I64" i="14" s="1"/>
  <c r="A302" i="16"/>
  <c r="A182" i="16"/>
  <c r="A178" i="16"/>
  <c r="N173" i="16"/>
  <c r="G42" i="14" s="1"/>
  <c r="X116" i="16"/>
  <c r="L26" i="14" s="1"/>
  <c r="A25" i="16"/>
  <c r="AD567" i="16"/>
  <c r="O104" i="14" s="1"/>
  <c r="X567" i="16"/>
  <c r="T567" i="16"/>
  <c r="J104" i="14" s="1"/>
  <c r="A257" i="16"/>
  <c r="A224" i="16"/>
  <c r="AB173" i="16"/>
  <c r="N42" i="14" s="1"/>
  <c r="X163" i="16"/>
  <c r="L40" i="14" s="1"/>
  <c r="V100" i="16"/>
  <c r="K24" i="14" s="1"/>
  <c r="T58" i="16"/>
  <c r="J18" i="14" s="1"/>
  <c r="A398" i="16"/>
  <c r="A392" i="16"/>
  <c r="A326" i="16"/>
  <c r="A311" i="16"/>
  <c r="V205" i="16"/>
  <c r="K52" i="14" s="1"/>
  <c r="A200" i="16"/>
  <c r="R184" i="16"/>
  <c r="I44" i="14" s="1"/>
  <c r="A175" i="16"/>
  <c r="A156" i="16"/>
  <c r="A80" i="16"/>
  <c r="A71" i="16"/>
  <c r="T75" i="16"/>
  <c r="J20" i="14" s="1"/>
  <c r="L22" i="16"/>
  <c r="F10" i="14" s="1"/>
  <c r="A391" i="16"/>
  <c r="A389" i="16"/>
  <c r="V374" i="16"/>
  <c r="K74" i="14" s="1"/>
  <c r="T374" i="16"/>
  <c r="V255" i="16"/>
  <c r="K58" i="14" s="1"/>
  <c r="A220" i="16"/>
  <c r="A215" i="16"/>
  <c r="T205" i="16"/>
  <c r="J52" i="14" s="1"/>
  <c r="N163" i="16"/>
  <c r="G40" i="14" s="1"/>
  <c r="A132" i="16"/>
  <c r="A95" i="16"/>
  <c r="A91" i="16"/>
  <c r="A53" i="16"/>
  <c r="A383" i="16"/>
  <c r="AD255" i="16"/>
  <c r="O58" i="14" s="1"/>
  <c r="AB255" i="16"/>
  <c r="N58" i="14" s="1"/>
  <c r="R163" i="16"/>
  <c r="I40" i="14" s="1"/>
  <c r="A106" i="16"/>
  <c r="A102" i="16"/>
  <c r="X83" i="16"/>
  <c r="L22" i="14" s="1"/>
  <c r="AD58" i="16"/>
  <c r="O18" i="14" s="1"/>
  <c r="A294" i="16"/>
  <c r="A278" i="16"/>
  <c r="A55" i="16"/>
  <c r="A61" i="16"/>
  <c r="Z47" i="16"/>
  <c r="M16" i="14" s="1"/>
  <c r="AD47" i="16"/>
  <c r="O16" i="14" s="1"/>
  <c r="Z15" i="16"/>
  <c r="M8" i="14" s="1"/>
  <c r="Z137" i="16"/>
  <c r="M30" i="14" s="1"/>
  <c r="AD137" i="16"/>
  <c r="O30" i="14" s="1"/>
  <c r="AB137" i="16"/>
  <c r="N30" i="14" s="1"/>
  <c r="A42" i="16"/>
  <c r="A319" i="16"/>
  <c r="A201" i="16"/>
  <c r="Z154" i="16"/>
  <c r="M34" i="14" s="1"/>
  <c r="A39" i="16"/>
  <c r="A24" i="16"/>
  <c r="V159" i="16"/>
  <c r="K38" i="14" s="1"/>
  <c r="AD124" i="16"/>
  <c r="O28" i="14" s="1"/>
  <c r="AB124" i="16"/>
  <c r="N28" i="14" s="1"/>
  <c r="X37" i="16"/>
  <c r="L14" i="14" s="1"/>
  <c r="T37" i="16"/>
  <c r="J14" i="14" s="1"/>
  <c r="A146" i="16"/>
  <c r="A78" i="16"/>
  <c r="AD28" i="16"/>
  <c r="O12" i="14" s="1"/>
  <c r="T28" i="16"/>
  <c r="J12" i="14" s="1"/>
  <c r="A379" i="16"/>
  <c r="A344" i="16"/>
  <c r="A246" i="16"/>
  <c r="A233" i="16"/>
  <c r="A222" i="16"/>
  <c r="V198" i="16"/>
  <c r="K48" i="14" s="1"/>
  <c r="A186" i="16"/>
  <c r="R83" i="16"/>
  <c r="I22" i="14" s="1"/>
  <c r="A403" i="16"/>
  <c r="A382" i="16"/>
  <c r="A360" i="16"/>
  <c r="X356" i="16"/>
  <c r="L68" i="14" s="1"/>
  <c r="R356" i="16"/>
  <c r="I68" i="14" s="1"/>
  <c r="A299" i="16"/>
  <c r="A289" i="16"/>
  <c r="A288" i="16"/>
  <c r="A283" i="16"/>
  <c r="A273" i="16"/>
  <c r="A272" i="16"/>
  <c r="A267" i="16"/>
  <c r="AB262" i="16"/>
  <c r="N62" i="14" s="1"/>
  <c r="V262" i="16"/>
  <c r="K62" i="14" s="1"/>
  <c r="A245" i="16"/>
  <c r="X150" i="16"/>
  <c r="L32" i="14" s="1"/>
  <c r="R75" i="16"/>
  <c r="I20" i="14" s="1"/>
  <c r="X75" i="16"/>
  <c r="L20" i="14" s="1"/>
  <c r="X58" i="16"/>
  <c r="L18" i="14" s="1"/>
  <c r="A582" i="16"/>
  <c r="A447" i="16"/>
  <c r="Z386" i="16"/>
  <c r="L386" i="16"/>
  <c r="N386" i="16"/>
  <c r="V330" i="16"/>
  <c r="K64" i="14" s="1"/>
  <c r="AD330" i="16"/>
  <c r="O64" i="14" s="1"/>
  <c r="L330" i="16"/>
  <c r="F64" i="14" s="1"/>
  <c r="A323" i="16"/>
  <c r="N116" i="16"/>
  <c r="G26" i="14" s="1"/>
  <c r="L100" i="16"/>
  <c r="F24" i="14" s="1"/>
  <c r="A34" i="16"/>
  <c r="AD22" i="16"/>
  <c r="O10" i="14" s="1"/>
  <c r="AB567" i="16"/>
  <c r="N104" i="14" s="1"/>
  <c r="A349" i="16"/>
  <c r="A304" i="16"/>
  <c r="A196" i="16"/>
  <c r="A188" i="16"/>
  <c r="R173" i="16"/>
  <c r="I42" i="14" s="1"/>
  <c r="Z173" i="16"/>
  <c r="M42" i="14" s="1"/>
  <c r="A168" i="16"/>
  <c r="A103" i="16"/>
  <c r="R100" i="16"/>
  <c r="I24" i="14" s="1"/>
  <c r="X100" i="16"/>
  <c r="L24" i="14" s="1"/>
  <c r="A94" i="16"/>
  <c r="A85" i="16"/>
  <c r="A60" i="16"/>
  <c r="A396" i="16"/>
  <c r="A241" i="16"/>
  <c r="AB184" i="16"/>
  <c r="N44" i="14" s="1"/>
  <c r="X184" i="16"/>
  <c r="L44" i="14" s="1"/>
  <c r="V163" i="16"/>
  <c r="K40" i="14" s="1"/>
  <c r="A152" i="16"/>
  <c r="L75" i="16"/>
  <c r="F20" i="14" s="1"/>
  <c r="A67" i="16"/>
  <c r="A63" i="16"/>
  <c r="A31" i="16"/>
  <c r="AB6" i="16"/>
  <c r="AB5" i="16" s="1"/>
  <c r="N6" i="14" s="1"/>
  <c r="T6" i="16"/>
  <c r="T5" i="16" s="1"/>
  <c r="J6" i="14" s="1"/>
  <c r="L6" i="16"/>
  <c r="J5" i="16"/>
  <c r="J4" i="16" s="1"/>
  <c r="R6" i="16"/>
  <c r="R5" i="16" s="1"/>
  <c r="I6" i="14" s="1"/>
  <c r="Z6" i="16"/>
  <c r="Z5" i="16" s="1"/>
  <c r="M6" i="14" s="1"/>
  <c r="X6" i="16"/>
  <c r="X5" i="16" s="1"/>
  <c r="L6" i="14" s="1"/>
  <c r="N6" i="16"/>
  <c r="N5" i="16" s="1"/>
  <c r="G6" i="14" s="1"/>
  <c r="V6" i="16"/>
  <c r="V5" i="16" s="1"/>
  <c r="K6" i="14" s="1"/>
  <c r="AD6" i="16"/>
  <c r="AD5" i="16" s="1"/>
  <c r="O6" i="14" s="1"/>
  <c r="A462" i="16"/>
  <c r="AB374" i="16"/>
  <c r="N74" i="14" s="1"/>
  <c r="Z205" i="16"/>
  <c r="M52" i="14" s="1"/>
  <c r="AB205" i="16"/>
  <c r="A171" i="16"/>
  <c r="A167" i="16"/>
  <c r="A119" i="16"/>
  <c r="A105" i="16"/>
  <c r="AB100" i="16"/>
  <c r="N24" i="14" s="1"/>
  <c r="V58" i="16"/>
  <c r="K18" i="14" s="1"/>
  <c r="T22" i="16"/>
  <c r="J10" i="14" s="1"/>
  <c r="R255" i="16"/>
  <c r="I58" i="14" s="1"/>
  <c r="A248" i="16"/>
  <c r="A165" i="16"/>
  <c r="L163" i="16"/>
  <c r="F40" i="14" s="1"/>
  <c r="Z163" i="16"/>
  <c r="M40" i="14" s="1"/>
  <c r="A86" i="16"/>
  <c r="R58" i="16"/>
  <c r="I18" i="14" s="1"/>
  <c r="A298" i="16"/>
  <c r="A282" i="16"/>
  <c r="A73" i="16"/>
  <c r="L47" i="16"/>
  <c r="F16" i="14" s="1"/>
  <c r="AB47" i="16"/>
  <c r="N16" i="14" s="1"/>
  <c r="L15" i="16"/>
  <c r="F8" i="14" s="1"/>
  <c r="R15" i="16"/>
  <c r="I8" i="14" s="1"/>
  <c r="N15" i="16"/>
  <c r="G8" i="14" s="1"/>
  <c r="A191" i="16"/>
  <c r="X137" i="16"/>
  <c r="L30" i="14" s="1"/>
  <c r="A64" i="16"/>
  <c r="N154" i="16"/>
  <c r="G34" i="14" s="1"/>
  <c r="L154" i="16"/>
  <c r="F34" i="14" s="1"/>
  <c r="A120" i="16"/>
  <c r="A69" i="16"/>
  <c r="Z159" i="16"/>
  <c r="M38" i="14" s="1"/>
  <c r="AD159" i="16"/>
  <c r="O38" i="14" s="1"/>
  <c r="AB159" i="16"/>
  <c r="N38" i="14" s="1"/>
  <c r="X124" i="16"/>
  <c r="L28" i="14" s="1"/>
  <c r="R37" i="16"/>
  <c r="I14" i="14" s="1"/>
  <c r="Z37" i="16"/>
  <c r="M14" i="14" s="1"/>
  <c r="AB37" i="16"/>
  <c r="N14" i="14" s="1"/>
  <c r="A30" i="16"/>
  <c r="A56" i="16"/>
  <c r="V28" i="16"/>
  <c r="K12" i="14" s="1"/>
  <c r="Z28" i="16"/>
  <c r="M12" i="14" s="1"/>
  <c r="AB28" i="16"/>
  <c r="N12" i="14" s="1"/>
  <c r="A114" i="16" l="1"/>
  <c r="A223" i="16"/>
  <c r="A268" i="16"/>
  <c r="A359" i="16"/>
  <c r="A366" i="16"/>
  <c r="A528" i="16"/>
  <c r="A503" i="16"/>
  <c r="A494" i="16"/>
  <c r="A490" i="16"/>
  <c r="A473" i="16"/>
  <c r="A478" i="16"/>
  <c r="A482" i="16"/>
  <c r="A480" i="16"/>
  <c r="A483" i="16"/>
  <c r="A472" i="16"/>
  <c r="A474" i="16"/>
  <c r="A477" i="16"/>
  <c r="A479" i="16"/>
  <c r="A446" i="16"/>
  <c r="A439" i="16"/>
  <c r="A438" i="16"/>
  <c r="A436" i="16"/>
  <c r="A247" i="16"/>
  <c r="A109" i="16"/>
  <c r="A110" i="16"/>
  <c r="A108" i="16"/>
  <c r="AH100" i="16"/>
  <c r="A112" i="16"/>
  <c r="A113" i="16"/>
  <c r="A111" i="16"/>
  <c r="AH238" i="16"/>
  <c r="AH204" i="16" s="1"/>
  <c r="AH261" i="16"/>
  <c r="A415" i="16"/>
  <c r="A416" i="16"/>
  <c r="AH410" i="16"/>
  <c r="A443" i="16"/>
  <c r="AH424" i="16"/>
  <c r="A468" i="16"/>
  <c r="AH465" i="16"/>
  <c r="AH485" i="16"/>
  <c r="A495" i="16"/>
  <c r="N60" i="14"/>
  <c r="K70" i="14"/>
  <c r="K110" i="14"/>
  <c r="A525" i="16"/>
  <c r="N70" i="14"/>
  <c r="N80" i="14"/>
  <c r="M36" i="14"/>
  <c r="A529" i="16"/>
  <c r="M100" i="14"/>
  <c r="AH510" i="16"/>
  <c r="A526" i="16"/>
  <c r="J100" i="14"/>
  <c r="A527" i="16"/>
  <c r="P46" i="14"/>
  <c r="A524" i="16"/>
  <c r="L70" i="14"/>
  <c r="P34" i="14"/>
  <c r="L36" i="14"/>
  <c r="P8" i="14"/>
  <c r="N385" i="16"/>
  <c r="M385" i="16" s="1"/>
  <c r="G78" i="14"/>
  <c r="T591" i="16"/>
  <c r="J118" i="14"/>
  <c r="J116" i="14" s="1"/>
  <c r="L60" i="14"/>
  <c r="T385" i="16"/>
  <c r="S385" i="16" s="1"/>
  <c r="J78" i="14"/>
  <c r="J76" i="14" s="1"/>
  <c r="L573" i="16"/>
  <c r="F108" i="14"/>
  <c r="P42" i="14"/>
  <c r="P542" i="16"/>
  <c r="H98" i="14"/>
  <c r="P94" i="14"/>
  <c r="J80" i="14"/>
  <c r="P86" i="14"/>
  <c r="AD385" i="16"/>
  <c r="AC385" i="16" s="1"/>
  <c r="O78" i="14"/>
  <c r="J36" i="14"/>
  <c r="P44" i="14"/>
  <c r="AB204" i="16"/>
  <c r="N52" i="14"/>
  <c r="N50" i="14" s="1"/>
  <c r="K36" i="14"/>
  <c r="P58" i="14"/>
  <c r="J4" i="14"/>
  <c r="P18" i="14"/>
  <c r="P48" i="14"/>
  <c r="P591" i="16"/>
  <c r="H118" i="14"/>
  <c r="AD573" i="16"/>
  <c r="O108" i="14"/>
  <c r="P88" i="14"/>
  <c r="X204" i="16"/>
  <c r="L52" i="14"/>
  <c r="L50" i="14" s="1"/>
  <c r="N36" i="14"/>
  <c r="K60" i="14"/>
  <c r="Z385" i="16"/>
  <c r="Y385" i="16" s="1"/>
  <c r="M78" i="14"/>
  <c r="M76" i="14" s="1"/>
  <c r="L4" i="14"/>
  <c r="K50" i="14"/>
  <c r="X559" i="16"/>
  <c r="L104" i="14"/>
  <c r="L100" i="14" s="1"/>
  <c r="P30" i="14"/>
  <c r="V559" i="16"/>
  <c r="K104" i="14"/>
  <c r="K100" i="14" s="1"/>
  <c r="J60" i="14"/>
  <c r="AB542" i="16"/>
  <c r="N98" i="14"/>
  <c r="N96" i="14" s="1"/>
  <c r="X542" i="16"/>
  <c r="L98" i="14"/>
  <c r="L96" i="14" s="1"/>
  <c r="AB385" i="16"/>
  <c r="AA385" i="16" s="1"/>
  <c r="N78" i="14"/>
  <c r="N76" i="14" s="1"/>
  <c r="AD579" i="16"/>
  <c r="O114" i="14"/>
  <c r="AB591" i="16"/>
  <c r="N118" i="14"/>
  <c r="N116" i="14" s="1"/>
  <c r="P92" i="14"/>
  <c r="Z591" i="16"/>
  <c r="M118" i="14"/>
  <c r="M116" i="14" s="1"/>
  <c r="P56" i="14"/>
  <c r="M70" i="14"/>
  <c r="P62" i="14"/>
  <c r="V591" i="16"/>
  <c r="K118" i="14"/>
  <c r="K116" i="14" s="1"/>
  <c r="P90" i="14"/>
  <c r="R573" i="16"/>
  <c r="I108" i="14"/>
  <c r="M4" i="14"/>
  <c r="N542" i="16"/>
  <c r="G98" i="14"/>
  <c r="V573" i="16"/>
  <c r="K108" i="14"/>
  <c r="K106" i="14" s="1"/>
  <c r="N579" i="16"/>
  <c r="G112" i="14"/>
  <c r="P112" i="14" s="1"/>
  <c r="X591" i="16"/>
  <c r="L118" i="14"/>
  <c r="L116" i="14" s="1"/>
  <c r="L579" i="16"/>
  <c r="F114" i="14"/>
  <c r="R385" i="16"/>
  <c r="Q385" i="16" s="1"/>
  <c r="I78" i="14"/>
  <c r="P64" i="14"/>
  <c r="AB573" i="16"/>
  <c r="N108" i="14"/>
  <c r="N106" i="14" s="1"/>
  <c r="P68" i="14"/>
  <c r="L80" i="14"/>
  <c r="P84" i="14"/>
  <c r="X385" i="16"/>
  <c r="W385" i="16" s="1"/>
  <c r="L78" i="14"/>
  <c r="L76" i="14" s="1"/>
  <c r="Z573" i="16"/>
  <c r="M108" i="14"/>
  <c r="M106" i="14" s="1"/>
  <c r="AD591" i="16"/>
  <c r="O118" i="14"/>
  <c r="N100" i="14"/>
  <c r="T573" i="16"/>
  <c r="J108" i="14"/>
  <c r="J106" i="14" s="1"/>
  <c r="P66" i="14"/>
  <c r="N4" i="14"/>
  <c r="X573" i="16"/>
  <c r="L108" i="14"/>
  <c r="L106" i="14" s="1"/>
  <c r="P72" i="14"/>
  <c r="J110" i="14"/>
  <c r="K4" i="14"/>
  <c r="R591" i="16"/>
  <c r="I118" i="14"/>
  <c r="M50" i="14"/>
  <c r="P20" i="14"/>
  <c r="L385" i="16"/>
  <c r="K385" i="16" s="1"/>
  <c r="F78" i="14"/>
  <c r="J50" i="14"/>
  <c r="T362" i="16"/>
  <c r="S362" i="16" s="1"/>
  <c r="J74" i="14"/>
  <c r="J70" i="14" s="1"/>
  <c r="P10" i="14"/>
  <c r="P26" i="14"/>
  <c r="T542" i="16"/>
  <c r="J98" i="14"/>
  <c r="J96" i="14" s="1"/>
  <c r="P102" i="14"/>
  <c r="AD542" i="16"/>
  <c r="O98" i="14"/>
  <c r="L591" i="16"/>
  <c r="F118" i="14"/>
  <c r="X579" i="16"/>
  <c r="L114" i="14"/>
  <c r="L110" i="14" s="1"/>
  <c r="P38" i="14"/>
  <c r="P32" i="14"/>
  <c r="V385" i="16"/>
  <c r="U385" i="16" s="1"/>
  <c r="K78" i="14"/>
  <c r="K76" i="14" s="1"/>
  <c r="M80" i="14"/>
  <c r="L542" i="16"/>
  <c r="F98" i="14"/>
  <c r="AB579" i="16"/>
  <c r="N114" i="14"/>
  <c r="N110" i="14" s="1"/>
  <c r="M60" i="14"/>
  <c r="Z579" i="16"/>
  <c r="M114" i="14"/>
  <c r="M110" i="14" s="1"/>
  <c r="P40" i="14"/>
  <c r="P573" i="16"/>
  <c r="H108" i="14"/>
  <c r="P54" i="14"/>
  <c r="P82" i="14"/>
  <c r="R542" i="16"/>
  <c r="I98" i="14"/>
  <c r="Z542" i="16"/>
  <c r="M98" i="14"/>
  <c r="M96" i="14" s="1"/>
  <c r="N591" i="16"/>
  <c r="G118" i="14"/>
  <c r="K80" i="14"/>
  <c r="V542" i="16"/>
  <c r="K98" i="14"/>
  <c r="K96" i="14" s="1"/>
  <c r="P559" i="16"/>
  <c r="H104" i="14"/>
  <c r="N573" i="16"/>
  <c r="G108" i="14"/>
  <c r="P22" i="14"/>
  <c r="P385" i="16"/>
  <c r="O385" i="16" s="1"/>
  <c r="H78" i="14"/>
  <c r="P14" i="14"/>
  <c r="P16" i="14"/>
  <c r="P28" i="14"/>
  <c r="P24" i="14"/>
  <c r="P12" i="14"/>
  <c r="T158" i="16"/>
  <c r="S158" i="16" s="1"/>
  <c r="T579" i="16"/>
  <c r="P362" i="16"/>
  <c r="O362" i="16" s="1"/>
  <c r="P261" i="16"/>
  <c r="O261" i="16" s="1"/>
  <c r="N559" i="16"/>
  <c r="O579" i="16"/>
  <c r="Z559" i="16"/>
  <c r="P158" i="16"/>
  <c r="O158" i="16" s="1"/>
  <c r="P579" i="16"/>
  <c r="N362" i="16"/>
  <c r="M362" i="16" s="1"/>
  <c r="R4" i="16"/>
  <c r="Q4" i="16" s="1"/>
  <c r="T559" i="16"/>
  <c r="T261" i="16"/>
  <c r="S261" i="16" s="1"/>
  <c r="V409" i="16"/>
  <c r="U409" i="16" s="1"/>
  <c r="R409" i="16"/>
  <c r="Q409" i="16" s="1"/>
  <c r="R559" i="16"/>
  <c r="AD409" i="16"/>
  <c r="AC409" i="16" s="1"/>
  <c r="P204" i="16"/>
  <c r="O204" i="16" s="1"/>
  <c r="P4" i="16"/>
  <c r="O4" i="16" s="1"/>
  <c r="P409" i="16"/>
  <c r="O409" i="16" s="1"/>
  <c r="AD158" i="16"/>
  <c r="AC158" i="16" s="1"/>
  <c r="Z204" i="16"/>
  <c r="Y204" i="16" s="1"/>
  <c r="V261" i="16"/>
  <c r="U261" i="16" s="1"/>
  <c r="T409" i="16"/>
  <c r="S409" i="16" s="1"/>
  <c r="Z362" i="16"/>
  <c r="Y362" i="16" s="1"/>
  <c r="L261" i="16"/>
  <c r="K261" i="16" s="1"/>
  <c r="N261" i="16"/>
  <c r="M261" i="16" s="1"/>
  <c r="AD362" i="16"/>
  <c r="AC362" i="16" s="1"/>
  <c r="N409" i="16"/>
  <c r="M409" i="16" s="1"/>
  <c r="L409" i="16"/>
  <c r="K409" i="16" s="1"/>
  <c r="L362" i="16"/>
  <c r="K362" i="16" s="1"/>
  <c r="X4" i="16"/>
  <c r="W4" i="16" s="1"/>
  <c r="AB4" i="16"/>
  <c r="AA4" i="16" s="1"/>
  <c r="A331" i="16"/>
  <c r="AE330" i="16"/>
  <c r="A330" i="16" s="1"/>
  <c r="A155" i="16"/>
  <c r="AE154" i="16"/>
  <c r="A154" i="16" s="1"/>
  <c r="AE163" i="16"/>
  <c r="A163" i="16" s="1"/>
  <c r="A164" i="16"/>
  <c r="V4" i="16"/>
  <c r="U4" i="16" s="1"/>
  <c r="L5" i="16"/>
  <c r="V158" i="16"/>
  <c r="U158" i="16" s="1"/>
  <c r="AE218" i="16"/>
  <c r="A218" i="16" s="1"/>
  <c r="A219" i="16"/>
  <c r="V362" i="16"/>
  <c r="U362" i="16" s="1"/>
  <c r="A38" i="16"/>
  <c r="AE37" i="16"/>
  <c r="A37" i="16" s="1"/>
  <c r="A125" i="16"/>
  <c r="AE124" i="16"/>
  <c r="A124" i="16" s="1"/>
  <c r="A138" i="16"/>
  <c r="AE137" i="16"/>
  <c r="A137" i="16" s="1"/>
  <c r="R362" i="16"/>
  <c r="Q362" i="16" s="1"/>
  <c r="A411" i="16"/>
  <c r="AE410" i="16"/>
  <c r="L559" i="16"/>
  <c r="X261" i="16"/>
  <c r="W261" i="16" s="1"/>
  <c r="AB409" i="16"/>
  <c r="AA409" i="16" s="1"/>
  <c r="AE592" i="16"/>
  <c r="A593" i="16"/>
  <c r="N158" i="16"/>
  <c r="M158" i="16" s="1"/>
  <c r="AA204" i="16"/>
  <c r="W204" i="16"/>
  <c r="Z158" i="16"/>
  <c r="Y158" i="16" s="1"/>
  <c r="N4" i="16"/>
  <c r="Z4" i="16"/>
  <c r="Y4" i="16" s="1"/>
  <c r="T4" i="16"/>
  <c r="S4" i="16" s="1"/>
  <c r="AB362" i="16"/>
  <c r="AA362" i="16" s="1"/>
  <c r="AE424" i="16"/>
  <c r="A424" i="16" s="1"/>
  <c r="A425" i="16"/>
  <c r="R158" i="16"/>
  <c r="Q158" i="16" s="1"/>
  <c r="R204" i="16"/>
  <c r="Q204" i="16" s="1"/>
  <c r="A151" i="16"/>
  <c r="AE150" i="16"/>
  <c r="A150" i="16" s="1"/>
  <c r="A174" i="16"/>
  <c r="AE173" i="16"/>
  <c r="A173" i="16" s="1"/>
  <c r="Z409" i="16"/>
  <c r="Y409" i="16" s="1"/>
  <c r="A581" i="16"/>
  <c r="AE580" i="16"/>
  <c r="A585" i="16"/>
  <c r="AE584" i="16"/>
  <c r="A584" i="16" s="1"/>
  <c r="L204" i="16"/>
  <c r="K204" i="16" s="1"/>
  <c r="AE374" i="16"/>
  <c r="A374" i="16" s="1"/>
  <c r="A375" i="16"/>
  <c r="AD261" i="16"/>
  <c r="AC261" i="16" s="1"/>
  <c r="A364" i="16"/>
  <c r="AE363" i="16"/>
  <c r="AD559" i="16"/>
  <c r="AE574" i="16"/>
  <c r="AB559" i="16"/>
  <c r="A206" i="16"/>
  <c r="AE205" i="16"/>
  <c r="AE83" i="16"/>
  <c r="A83" i="16" s="1"/>
  <c r="AE485" i="16"/>
  <c r="A485" i="16" s="1"/>
  <c r="A48" i="16"/>
  <c r="AE47" i="16"/>
  <c r="A47" i="16" s="1"/>
  <c r="A117" i="16"/>
  <c r="AE116" i="16"/>
  <c r="A116" i="16" s="1"/>
  <c r="AE255" i="16"/>
  <c r="A255" i="16" s="1"/>
  <c r="A256" i="16"/>
  <c r="AE194" i="16"/>
  <c r="A194" i="16" s="1"/>
  <c r="A195" i="16"/>
  <c r="AA579" i="16"/>
  <c r="W579" i="16"/>
  <c r="S579" i="16"/>
  <c r="K579" i="16"/>
  <c r="Q579" i="16"/>
  <c r="AC579" i="16"/>
  <c r="M579" i="16"/>
  <c r="Y579" i="16"/>
  <c r="U579" i="16"/>
  <c r="AE198" i="16"/>
  <c r="A198" i="16" s="1"/>
  <c r="A199" i="16"/>
  <c r="A561" i="16"/>
  <c r="AE560" i="16"/>
  <c r="A501" i="16"/>
  <c r="AE500" i="16"/>
  <c r="A500" i="16" s="1"/>
  <c r="A160" i="16"/>
  <c r="AE159" i="16"/>
  <c r="AB158" i="16"/>
  <c r="AA158" i="16" s="1"/>
  <c r="AD4" i="16"/>
  <c r="J597" i="16"/>
  <c r="AE75" i="16"/>
  <c r="A75" i="16" s="1"/>
  <c r="A76" i="16"/>
  <c r="AE100" i="16"/>
  <c r="A100" i="16" s="1"/>
  <c r="A101" i="16"/>
  <c r="A387" i="16"/>
  <c r="AE386" i="16"/>
  <c r="AB261" i="16"/>
  <c r="AA261" i="16" s="1"/>
  <c r="T204" i="16"/>
  <c r="S204" i="16" s="1"/>
  <c r="AE22" i="16"/>
  <c r="A22" i="16" s="1"/>
  <c r="A23" i="16"/>
  <c r="V204" i="16"/>
  <c r="U204" i="16" s="1"/>
  <c r="A263" i="16"/>
  <c r="AE262" i="16"/>
  <c r="X158" i="16"/>
  <c r="W158" i="16" s="1"/>
  <c r="AE567" i="16"/>
  <c r="A567" i="16" s="1"/>
  <c r="A568" i="16"/>
  <c r="AE58" i="16"/>
  <c r="A58" i="16" s="1"/>
  <c r="A59" i="16"/>
  <c r="AE356" i="16"/>
  <c r="A356" i="16" s="1"/>
  <c r="A357" i="16"/>
  <c r="AE465" i="16"/>
  <c r="A465" i="16" s="1"/>
  <c r="A466" i="16"/>
  <c r="L158" i="16"/>
  <c r="K158" i="16" s="1"/>
  <c r="A185" i="16"/>
  <c r="AE184" i="16"/>
  <c r="A184" i="16" s="1"/>
  <c r="AE347" i="16"/>
  <c r="A347" i="16" s="1"/>
  <c r="A348" i="16"/>
  <c r="AE238" i="16"/>
  <c r="A238" i="16" s="1"/>
  <c r="A239" i="16"/>
  <c r="AD204" i="16"/>
  <c r="AC204" i="16" s="1"/>
  <c r="R261" i="16"/>
  <c r="N204" i="16"/>
  <c r="M204" i="16" s="1"/>
  <c r="X362" i="16"/>
  <c r="W362" i="16" s="1"/>
  <c r="A511" i="16"/>
  <c r="AE510" i="16"/>
  <c r="A510" i="16" s="1"/>
  <c r="AE532" i="16"/>
  <c r="A532" i="16" s="1"/>
  <c r="A533" i="16"/>
  <c r="A544" i="16"/>
  <c r="AE543" i="16"/>
  <c r="X409" i="16"/>
  <c r="W409" i="16" s="1"/>
  <c r="A29" i="16"/>
  <c r="AE28" i="16"/>
  <c r="A28" i="16" s="1"/>
  <c r="Z261" i="16"/>
  <c r="Y261" i="16" s="1"/>
  <c r="AH409" i="16" l="1"/>
  <c r="P74" i="14"/>
  <c r="P52" i="14"/>
  <c r="K120" i="14"/>
  <c r="P104" i="14"/>
  <c r="P114" i="14"/>
  <c r="P98" i="14"/>
  <c r="L120" i="14"/>
  <c r="P118" i="14"/>
  <c r="N120" i="14"/>
  <c r="L4" i="16"/>
  <c r="K4" i="16" s="1"/>
  <c r="F6" i="14"/>
  <c r="P78" i="14"/>
  <c r="J120" i="14"/>
  <c r="R597" i="16"/>
  <c r="M120" i="14"/>
  <c r="P108" i="14"/>
  <c r="Q261" i="16"/>
  <c r="P597" i="16"/>
  <c r="AD597" i="16"/>
  <c r="AE261" i="16"/>
  <c r="A262" i="16"/>
  <c r="N597" i="16"/>
  <c r="X597" i="16"/>
  <c r="AE542" i="16"/>
  <c r="A542" i="16" s="1"/>
  <c r="A543" i="16"/>
  <c r="AE204" i="16"/>
  <c r="A205" i="16"/>
  <c r="AE385" i="16"/>
  <c r="A386" i="16"/>
  <c r="J599" i="16"/>
  <c r="J601" i="16" s="1"/>
  <c r="AE158" i="16"/>
  <c r="A159" i="16"/>
  <c r="AE559" i="16"/>
  <c r="A560" i="16"/>
  <c r="Z597" i="16"/>
  <c r="AB597" i="16"/>
  <c r="AE362" i="16"/>
  <c r="A363" i="16"/>
  <c r="AE579" i="16"/>
  <c r="A580" i="16"/>
  <c r="A592" i="16"/>
  <c r="AE591" i="16"/>
  <c r="AE409" i="16"/>
  <c r="A410" i="16"/>
  <c r="V597" i="16"/>
  <c r="AE573" i="16"/>
  <c r="A574" i="16"/>
  <c r="M4" i="16"/>
  <c r="AC4" i="16"/>
  <c r="T597" i="16"/>
  <c r="L597" i="16" l="1"/>
  <c r="I641" i="15"/>
  <c r="I640" i="15"/>
  <c r="I639" i="15"/>
  <c r="I638" i="15"/>
  <c r="I637" i="15"/>
  <c r="I636" i="15"/>
  <c r="I635" i="15"/>
  <c r="I634" i="15"/>
  <c r="I633" i="15"/>
  <c r="I632" i="15"/>
  <c r="I631" i="15"/>
  <c r="I630" i="15"/>
  <c r="I629" i="15"/>
  <c r="I628" i="15"/>
  <c r="I627" i="15"/>
  <c r="I626" i="15"/>
  <c r="I625" i="15"/>
  <c r="I624" i="15"/>
  <c r="I623" i="15"/>
  <c r="I622" i="15"/>
  <c r="I621" i="15"/>
  <c r="I620" i="15"/>
  <c r="I619" i="15"/>
  <c r="I618" i="15"/>
  <c r="I617" i="15"/>
  <c r="I616" i="15"/>
  <c r="I615" i="15"/>
  <c r="I614" i="15"/>
  <c r="I613" i="15"/>
  <c r="I612" i="15"/>
  <c r="I611" i="15"/>
  <c r="I610" i="15"/>
  <c r="I609" i="15"/>
  <c r="I608" i="15"/>
  <c r="I607" i="15"/>
  <c r="I606" i="15"/>
  <c r="I605" i="15"/>
  <c r="I604" i="15"/>
  <c r="I603" i="15"/>
  <c r="I602" i="15"/>
  <c r="I601" i="15"/>
  <c r="I600" i="15"/>
  <c r="I599" i="15"/>
  <c r="I598" i="15"/>
  <c r="I597" i="15"/>
  <c r="I596" i="15"/>
  <c r="I595" i="15"/>
  <c r="I594" i="15"/>
  <c r="I593" i="15"/>
  <c r="I592" i="15"/>
  <c r="I591" i="15"/>
  <c r="I590" i="15"/>
  <c r="I589" i="15"/>
  <c r="I588" i="15"/>
  <c r="I587" i="15"/>
  <c r="I586" i="15"/>
  <c r="I585" i="15"/>
  <c r="I584" i="15"/>
  <c r="I583" i="15"/>
  <c r="I582" i="15"/>
  <c r="I581" i="15"/>
  <c r="I580" i="15"/>
  <c r="I579" i="15"/>
  <c r="I578" i="15"/>
  <c r="I577" i="15"/>
  <c r="I576" i="15"/>
  <c r="I575" i="15"/>
  <c r="I574" i="15"/>
  <c r="I573" i="15"/>
  <c r="I572" i="15"/>
  <c r="I571" i="15"/>
  <c r="I570" i="15"/>
  <c r="I569" i="15"/>
  <c r="I568" i="15"/>
  <c r="I567" i="15"/>
  <c r="I566" i="15"/>
  <c r="I565" i="15"/>
  <c r="I564" i="15"/>
  <c r="I563" i="15"/>
  <c r="I562" i="15"/>
  <c r="I561" i="15"/>
  <c r="I560" i="15"/>
  <c r="I559" i="15"/>
  <c r="I558" i="15"/>
  <c r="I557" i="15"/>
  <c r="I556" i="15"/>
  <c r="I555" i="15"/>
  <c r="I554" i="15"/>
  <c r="I553" i="15"/>
  <c r="I552" i="15"/>
  <c r="I551" i="15"/>
  <c r="I550" i="15"/>
  <c r="I549" i="15"/>
  <c r="I548" i="15"/>
  <c r="I547" i="15"/>
  <c r="I546" i="15"/>
  <c r="I545" i="15"/>
  <c r="I544" i="15"/>
  <c r="I543" i="15"/>
  <c r="I542" i="15"/>
  <c r="I541" i="15"/>
  <c r="I540" i="15"/>
  <c r="I539" i="15"/>
  <c r="I538" i="15"/>
  <c r="I537" i="15"/>
  <c r="I536" i="15"/>
  <c r="I535" i="15"/>
  <c r="I534" i="15"/>
  <c r="I533" i="15"/>
  <c r="I532" i="15"/>
  <c r="I531" i="15"/>
  <c r="I530" i="15"/>
  <c r="I529" i="15"/>
  <c r="I528" i="15"/>
  <c r="I527" i="15"/>
  <c r="I526" i="15"/>
  <c r="I525" i="15"/>
  <c r="I524" i="15"/>
  <c r="I523" i="15"/>
  <c r="I522" i="15"/>
  <c r="I521" i="15"/>
  <c r="I520" i="15"/>
  <c r="I519" i="15"/>
  <c r="I518" i="15"/>
  <c r="I517" i="15"/>
  <c r="I516" i="15"/>
  <c r="I515" i="15"/>
  <c r="I514" i="15"/>
  <c r="I513" i="15"/>
  <c r="I512" i="15"/>
  <c r="I511" i="15"/>
  <c r="I510" i="15"/>
  <c r="I509" i="15"/>
  <c r="I508" i="15"/>
  <c r="I507" i="15"/>
  <c r="I506" i="15"/>
  <c r="I505" i="15"/>
  <c r="I504" i="15"/>
  <c r="I503" i="15"/>
  <c r="I502" i="15"/>
  <c r="I501" i="15"/>
  <c r="I500" i="15"/>
  <c r="I499" i="15"/>
  <c r="I498" i="15"/>
  <c r="I497" i="15"/>
  <c r="I496" i="15"/>
  <c r="I495" i="15"/>
  <c r="I494" i="15"/>
  <c r="I493" i="15"/>
  <c r="I492" i="15"/>
  <c r="I491" i="15"/>
  <c r="I490" i="15"/>
  <c r="I489" i="15"/>
  <c r="I488" i="15"/>
  <c r="I487" i="15"/>
  <c r="I486" i="15"/>
  <c r="I485" i="15"/>
  <c r="I484" i="15"/>
  <c r="I483" i="15"/>
  <c r="I482" i="15"/>
  <c r="I481" i="15"/>
  <c r="I480" i="15"/>
  <c r="I479" i="15"/>
  <c r="I478" i="15"/>
  <c r="I477" i="15"/>
  <c r="I476" i="15"/>
  <c r="I475" i="15"/>
  <c r="I474" i="15"/>
  <c r="I473" i="15"/>
  <c r="I472" i="15"/>
  <c r="I471" i="15"/>
  <c r="I470" i="15"/>
  <c r="I469" i="15"/>
  <c r="I468" i="15"/>
  <c r="I467" i="15"/>
  <c r="I466" i="15"/>
  <c r="I465" i="15"/>
  <c r="I464" i="15"/>
  <c r="I463" i="15"/>
  <c r="I462" i="15"/>
  <c r="I461" i="15"/>
  <c r="I460" i="15"/>
  <c r="I459" i="15"/>
  <c r="I458" i="15"/>
  <c r="I457" i="15"/>
  <c r="I456" i="15"/>
  <c r="I455" i="15"/>
  <c r="I454" i="15"/>
  <c r="I453" i="15"/>
  <c r="I452" i="15"/>
  <c r="I451" i="15"/>
  <c r="I450" i="15"/>
  <c r="I449" i="15"/>
  <c r="I448" i="15"/>
  <c r="I447" i="15"/>
  <c r="I446" i="15"/>
  <c r="I445" i="15"/>
  <c r="I444" i="15"/>
  <c r="I443" i="15"/>
  <c r="I442" i="15"/>
  <c r="I441" i="15"/>
  <c r="I440" i="15"/>
  <c r="I439" i="15"/>
  <c r="I438" i="15"/>
  <c r="I437" i="15"/>
  <c r="I436" i="15"/>
  <c r="I435" i="15"/>
  <c r="I434" i="15"/>
  <c r="I433" i="15"/>
  <c r="I432" i="15"/>
  <c r="I431" i="15"/>
  <c r="I430" i="15"/>
  <c r="I429" i="15"/>
  <c r="I428" i="15"/>
  <c r="I427" i="15"/>
  <c r="I426" i="15"/>
  <c r="I425" i="15"/>
  <c r="I424" i="15"/>
  <c r="I423" i="15"/>
  <c r="I422" i="15"/>
  <c r="I421" i="15"/>
  <c r="I420" i="15"/>
  <c r="I419" i="15"/>
  <c r="I418" i="15"/>
  <c r="I417" i="15"/>
  <c r="I416" i="15"/>
  <c r="I415" i="15"/>
  <c r="I414" i="15"/>
  <c r="I413" i="15"/>
  <c r="I412" i="15"/>
  <c r="I411" i="15"/>
  <c r="I410" i="15"/>
  <c r="I409" i="15"/>
  <c r="I408" i="15"/>
  <c r="I407" i="15"/>
  <c r="I406" i="15"/>
  <c r="I405" i="15"/>
  <c r="I404" i="15"/>
  <c r="I403" i="15"/>
  <c r="I402" i="15"/>
  <c r="I401" i="15"/>
  <c r="I400" i="15"/>
  <c r="I399" i="15"/>
  <c r="I398" i="15"/>
  <c r="I397" i="15"/>
  <c r="I396" i="15"/>
  <c r="I395" i="15"/>
  <c r="I394" i="15"/>
  <c r="I393" i="15"/>
  <c r="I392" i="15"/>
  <c r="I391" i="15"/>
  <c r="I390" i="15"/>
  <c r="I389" i="15"/>
  <c r="I388" i="15"/>
  <c r="I387" i="15"/>
  <c r="I386" i="15"/>
  <c r="I385" i="15"/>
  <c r="I384" i="15"/>
  <c r="I383" i="15"/>
  <c r="I382" i="15"/>
  <c r="I381" i="15"/>
  <c r="I380" i="15"/>
  <c r="I379" i="15"/>
  <c r="I378" i="15"/>
  <c r="I377" i="15"/>
  <c r="I376" i="15"/>
  <c r="I375" i="15"/>
  <c r="I374" i="15"/>
  <c r="I373" i="15"/>
  <c r="I372" i="15"/>
  <c r="I371" i="15"/>
  <c r="I370" i="15"/>
  <c r="I369" i="15"/>
  <c r="I368" i="15"/>
  <c r="I367" i="15"/>
  <c r="I366" i="15"/>
  <c r="I365" i="15"/>
  <c r="I364" i="15"/>
  <c r="I363" i="15"/>
  <c r="I362" i="15"/>
  <c r="I361" i="15"/>
  <c r="I360" i="15"/>
  <c r="I359" i="15"/>
  <c r="I358" i="15"/>
  <c r="I357" i="15"/>
  <c r="I356" i="15"/>
  <c r="I355" i="15"/>
  <c r="I354" i="15"/>
  <c r="I353" i="15"/>
  <c r="I352" i="15"/>
  <c r="I351" i="15"/>
  <c r="I350" i="15"/>
  <c r="I349" i="15"/>
  <c r="I348" i="15"/>
  <c r="I347" i="15"/>
  <c r="I346" i="15"/>
  <c r="I345" i="15"/>
  <c r="I344" i="15"/>
  <c r="I343" i="15"/>
  <c r="I342" i="15"/>
  <c r="I341" i="15"/>
  <c r="I340" i="15"/>
  <c r="I339" i="15"/>
  <c r="I338" i="15"/>
  <c r="I337" i="15"/>
  <c r="I336" i="15"/>
  <c r="I335" i="15"/>
  <c r="I334" i="15"/>
  <c r="I333" i="15"/>
  <c r="I332" i="15"/>
  <c r="I331" i="15"/>
  <c r="I330" i="15"/>
  <c r="I329" i="15"/>
  <c r="I328" i="15"/>
  <c r="I327" i="15"/>
  <c r="I326" i="15"/>
  <c r="I325" i="15"/>
  <c r="I324" i="15"/>
  <c r="I323" i="15"/>
  <c r="I322" i="15"/>
  <c r="I321" i="15"/>
  <c r="I320" i="15"/>
  <c r="I319" i="15"/>
  <c r="I318" i="15"/>
  <c r="I317" i="15"/>
  <c r="I316" i="15"/>
  <c r="I315" i="15"/>
  <c r="I314" i="15"/>
  <c r="I313" i="15"/>
  <c r="I312" i="15"/>
  <c r="I311" i="15"/>
  <c r="I310" i="15"/>
  <c r="I309" i="15"/>
  <c r="I308" i="15"/>
  <c r="I307" i="15"/>
  <c r="I306" i="15"/>
  <c r="I305" i="15"/>
  <c r="I304" i="15"/>
  <c r="I303" i="15"/>
  <c r="I302" i="15"/>
  <c r="I301" i="15"/>
  <c r="I300" i="15"/>
  <c r="I299" i="15"/>
  <c r="I298" i="15"/>
  <c r="I297" i="15"/>
  <c r="I296" i="15"/>
  <c r="I295" i="15"/>
  <c r="I294" i="15"/>
  <c r="I293" i="15"/>
  <c r="I292" i="15"/>
  <c r="I291" i="15"/>
  <c r="I290" i="15"/>
  <c r="I289" i="15"/>
  <c r="I288" i="15"/>
  <c r="I287" i="15"/>
  <c r="I286" i="15"/>
  <c r="I285" i="15"/>
  <c r="I284" i="15"/>
  <c r="I283" i="15"/>
  <c r="I282" i="15"/>
  <c r="I281" i="15"/>
  <c r="I280" i="15"/>
  <c r="I279" i="15"/>
  <c r="I278" i="15"/>
  <c r="I277" i="15"/>
  <c r="I276" i="15"/>
  <c r="I275" i="15"/>
  <c r="I274" i="15"/>
  <c r="I273" i="15"/>
  <c r="I272" i="15"/>
  <c r="I271" i="15"/>
  <c r="I270" i="15"/>
  <c r="I269" i="15"/>
  <c r="I268" i="15"/>
  <c r="I267" i="15"/>
  <c r="I266" i="15"/>
  <c r="I265" i="15"/>
  <c r="I264" i="15"/>
  <c r="I263" i="15"/>
  <c r="I262" i="15"/>
  <c r="I261" i="15"/>
  <c r="I260" i="15"/>
  <c r="I259" i="15"/>
  <c r="I258" i="15"/>
  <c r="I257" i="15"/>
  <c r="I256" i="15"/>
  <c r="I255" i="15"/>
  <c r="I254" i="15"/>
  <c r="I253" i="15"/>
  <c r="I252" i="15"/>
  <c r="I251" i="15"/>
  <c r="I250" i="15"/>
  <c r="I249" i="15"/>
  <c r="I248" i="15"/>
  <c r="I247" i="15"/>
  <c r="I246" i="15"/>
  <c r="I245" i="15"/>
  <c r="I244" i="15"/>
  <c r="I243" i="15"/>
  <c r="I242" i="15"/>
  <c r="I241" i="15"/>
  <c r="I240" i="15"/>
  <c r="I239" i="15"/>
  <c r="I238" i="15"/>
  <c r="I237" i="15"/>
  <c r="I236" i="15"/>
  <c r="I235" i="15"/>
  <c r="I234" i="15"/>
  <c r="I233" i="15"/>
  <c r="I232" i="15"/>
  <c r="I231" i="15"/>
  <c r="I230" i="15"/>
  <c r="I229" i="15"/>
  <c r="I228" i="15"/>
  <c r="I227" i="15"/>
  <c r="I226" i="15"/>
  <c r="I225" i="15"/>
  <c r="I224" i="15"/>
  <c r="I223" i="15"/>
  <c r="I222" i="15"/>
  <c r="I221" i="15"/>
  <c r="I220" i="15"/>
  <c r="I219" i="15"/>
  <c r="I218" i="15"/>
  <c r="I217" i="15"/>
  <c r="I216" i="15"/>
  <c r="I215" i="15"/>
  <c r="I214" i="15"/>
  <c r="I213" i="15"/>
  <c r="I212" i="15"/>
  <c r="I211" i="15"/>
  <c r="I210" i="15"/>
  <c r="I209" i="15"/>
  <c r="I208" i="15"/>
  <c r="I207" i="15"/>
  <c r="I206" i="15"/>
  <c r="I205" i="15"/>
  <c r="I204" i="15"/>
  <c r="I203" i="15"/>
  <c r="I202" i="15"/>
  <c r="I201" i="15"/>
  <c r="I200" i="15"/>
  <c r="I199" i="15"/>
  <c r="I198" i="15"/>
  <c r="I197" i="15"/>
  <c r="I196" i="15"/>
  <c r="I195" i="15"/>
  <c r="I194" i="15"/>
  <c r="I193" i="15"/>
  <c r="I192" i="15"/>
  <c r="I191" i="15"/>
  <c r="I190" i="15"/>
  <c r="I189" i="15"/>
  <c r="I188" i="15"/>
  <c r="I187" i="15"/>
  <c r="I186" i="15"/>
  <c r="I185" i="15"/>
  <c r="I184" i="15"/>
  <c r="I183" i="15"/>
  <c r="I182" i="15"/>
  <c r="I181" i="15"/>
  <c r="I180" i="15"/>
  <c r="I179" i="15"/>
  <c r="I178" i="15"/>
  <c r="I177" i="15"/>
  <c r="I176" i="15"/>
  <c r="I175" i="15"/>
  <c r="I174" i="15"/>
  <c r="I173" i="15"/>
  <c r="I172" i="15"/>
  <c r="I171" i="15"/>
  <c r="I170" i="15"/>
  <c r="I169" i="15"/>
  <c r="I168" i="15"/>
  <c r="I167" i="15"/>
  <c r="I166" i="15"/>
  <c r="I165" i="15"/>
  <c r="I164" i="15"/>
  <c r="I163" i="15"/>
  <c r="I162" i="15"/>
  <c r="I161" i="15"/>
  <c r="I160" i="15"/>
  <c r="I159" i="15"/>
  <c r="I158" i="15"/>
  <c r="I157" i="15"/>
  <c r="I156" i="15"/>
  <c r="I155" i="15"/>
  <c r="I154" i="15"/>
  <c r="I153" i="15"/>
  <c r="I152" i="15"/>
  <c r="I151" i="15"/>
  <c r="I150" i="15"/>
  <c r="I149" i="15"/>
  <c r="I148" i="15"/>
  <c r="I147" i="15"/>
  <c r="I146" i="15"/>
  <c r="I145" i="15"/>
  <c r="I144" i="15"/>
  <c r="I143" i="15"/>
  <c r="I142" i="15"/>
  <c r="I141" i="15"/>
  <c r="I140" i="15"/>
  <c r="I139" i="15"/>
  <c r="I138" i="15"/>
  <c r="I137" i="15"/>
  <c r="I136" i="15"/>
  <c r="I135" i="15"/>
  <c r="I134" i="15"/>
  <c r="I133" i="15"/>
  <c r="I132" i="15"/>
  <c r="I131" i="15"/>
  <c r="I130" i="15"/>
  <c r="I129" i="15"/>
  <c r="I128" i="15"/>
  <c r="I127" i="15"/>
  <c r="I126" i="15"/>
  <c r="I125" i="15"/>
  <c r="I124" i="15"/>
  <c r="I123" i="15"/>
  <c r="I122" i="15"/>
  <c r="I121" i="15"/>
  <c r="I120" i="15"/>
  <c r="I119" i="15"/>
  <c r="I118" i="15"/>
  <c r="I117" i="15"/>
  <c r="I116" i="15"/>
  <c r="I115" i="15"/>
  <c r="I114" i="15"/>
  <c r="I113" i="15"/>
  <c r="I112" i="15"/>
  <c r="I111" i="15"/>
  <c r="I110" i="15"/>
  <c r="I109" i="15"/>
  <c r="I108" i="15"/>
  <c r="I107" i="15"/>
  <c r="I106" i="15"/>
  <c r="I105" i="15"/>
  <c r="I104" i="15"/>
  <c r="I103" i="15"/>
  <c r="I102" i="15"/>
  <c r="I101" i="15"/>
  <c r="I100" i="15"/>
  <c r="I99" i="15"/>
  <c r="I98" i="15"/>
  <c r="I97" i="15"/>
  <c r="I96" i="15"/>
  <c r="I95" i="15"/>
  <c r="I94" i="15"/>
  <c r="I93" i="15"/>
  <c r="I92" i="15"/>
  <c r="I91" i="15"/>
  <c r="I90" i="15"/>
  <c r="I89" i="15"/>
  <c r="I88" i="15"/>
  <c r="I87" i="15"/>
  <c r="I86" i="15"/>
  <c r="I85" i="15"/>
  <c r="I84" i="15"/>
  <c r="I83" i="15"/>
  <c r="I82" i="15"/>
  <c r="I81" i="15"/>
  <c r="I80" i="15"/>
  <c r="I79" i="15"/>
  <c r="I78" i="15"/>
  <c r="I77" i="15"/>
  <c r="I76" i="15"/>
  <c r="I75" i="15"/>
  <c r="I74" i="15"/>
  <c r="I73" i="15"/>
  <c r="I72" i="15"/>
  <c r="I71" i="15"/>
  <c r="I70" i="15"/>
  <c r="I69" i="15"/>
  <c r="I68" i="15"/>
  <c r="I67" i="15"/>
  <c r="I66" i="15"/>
  <c r="I65" i="15"/>
  <c r="I64" i="15"/>
  <c r="I63" i="15"/>
  <c r="I62" i="15"/>
  <c r="I61" i="15"/>
  <c r="I60" i="15"/>
  <c r="I59" i="15"/>
  <c r="I58" i="15"/>
  <c r="I57" i="15"/>
  <c r="I56" i="15"/>
  <c r="I55" i="15"/>
  <c r="I54" i="15"/>
  <c r="I53" i="15"/>
  <c r="I52" i="15"/>
  <c r="I51" i="15"/>
  <c r="I50" i="15"/>
  <c r="I49" i="15"/>
  <c r="I48" i="15"/>
  <c r="I47" i="15"/>
  <c r="I46" i="15"/>
  <c r="I45" i="15"/>
  <c r="I44" i="15"/>
  <c r="I43" i="15"/>
  <c r="I42" i="15"/>
  <c r="I41" i="15"/>
  <c r="I40" i="15"/>
  <c r="I39" i="15"/>
  <c r="I38" i="15"/>
  <c r="I37" i="15"/>
  <c r="I36" i="15"/>
  <c r="I35" i="15"/>
  <c r="I34" i="15"/>
  <c r="I33" i="15"/>
  <c r="I32" i="15"/>
  <c r="I31" i="15"/>
  <c r="I30" i="15"/>
  <c r="I29" i="15"/>
  <c r="I28" i="15"/>
  <c r="I27" i="15"/>
  <c r="I26" i="15"/>
  <c r="I25" i="15"/>
  <c r="I24" i="15"/>
  <c r="I23" i="15"/>
  <c r="I22" i="15"/>
  <c r="I21" i="15"/>
  <c r="I20" i="15"/>
  <c r="I19" i="15"/>
  <c r="I18" i="15"/>
  <c r="I17" i="15"/>
  <c r="I16" i="15"/>
  <c r="I15" i="15"/>
  <c r="I14" i="15"/>
  <c r="I13" i="15"/>
  <c r="I12" i="15"/>
  <c r="I11" i="15"/>
  <c r="I10" i="15"/>
  <c r="I9" i="15"/>
  <c r="I8" i="15"/>
  <c r="I7" i="15"/>
  <c r="I6" i="15"/>
  <c r="I5" i="15"/>
  <c r="P6" i="14" l="1"/>
  <c r="A119" i="14" l="1"/>
  <c r="O116" i="14"/>
  <c r="I116" i="14"/>
  <c r="H116" i="14"/>
  <c r="G116" i="14"/>
  <c r="E116" i="14"/>
  <c r="A115" i="14"/>
  <c r="G110" i="14"/>
  <c r="A113" i="14"/>
  <c r="E110" i="14"/>
  <c r="A109" i="14"/>
  <c r="O106" i="14"/>
  <c r="I106" i="14"/>
  <c r="H106" i="14"/>
  <c r="G106" i="14"/>
  <c r="E106" i="14"/>
  <c r="A105" i="14"/>
  <c r="A103" i="14"/>
  <c r="E100" i="14"/>
  <c r="A99" i="14"/>
  <c r="O96" i="14"/>
  <c r="I96" i="14"/>
  <c r="H96" i="14"/>
  <c r="G96" i="14"/>
  <c r="F96" i="14"/>
  <c r="E96" i="14"/>
  <c r="A95" i="14"/>
  <c r="A93" i="14"/>
  <c r="E92" i="14"/>
  <c r="A91" i="14"/>
  <c r="E90" i="14"/>
  <c r="A89" i="14"/>
  <c r="E88" i="14"/>
  <c r="A87" i="14"/>
  <c r="E86" i="14"/>
  <c r="A85" i="14"/>
  <c r="E84" i="14"/>
  <c r="A83" i="14"/>
  <c r="E82" i="14"/>
  <c r="A79" i="14"/>
  <c r="O76" i="14"/>
  <c r="I76" i="14"/>
  <c r="H76" i="14"/>
  <c r="G76" i="14"/>
  <c r="F76" i="14"/>
  <c r="E78" i="14"/>
  <c r="E76" i="14" s="1"/>
  <c r="A75" i="14"/>
  <c r="E74" i="14"/>
  <c r="A73" i="14"/>
  <c r="E72" i="14"/>
  <c r="A69" i="14"/>
  <c r="E68" i="14"/>
  <c r="A67" i="14"/>
  <c r="E66" i="14"/>
  <c r="A65" i="14"/>
  <c r="E64" i="14"/>
  <c r="A63" i="14"/>
  <c r="E62" i="14"/>
  <c r="A59" i="14"/>
  <c r="A57" i="14"/>
  <c r="E56" i="14"/>
  <c r="A55" i="14"/>
  <c r="E54" i="14"/>
  <c r="A53" i="14"/>
  <c r="E52" i="14"/>
  <c r="A49" i="14"/>
  <c r="A47" i="14"/>
  <c r="A45" i="14"/>
  <c r="A44" i="14"/>
  <c r="E44" i="14"/>
  <c r="A43" i="14"/>
  <c r="E42" i="14"/>
  <c r="A41" i="14"/>
  <c r="A40" i="14"/>
  <c r="A39" i="14"/>
  <c r="A35" i="14"/>
  <c r="A33" i="14"/>
  <c r="E32" i="14"/>
  <c r="A31" i="14"/>
  <c r="E30" i="14"/>
  <c r="A29" i="14"/>
  <c r="A27" i="14"/>
  <c r="E26" i="14"/>
  <c r="A25" i="14"/>
  <c r="A24" i="14"/>
  <c r="E24" i="14"/>
  <c r="A23" i="14"/>
  <c r="A21" i="14"/>
  <c r="A19" i="14"/>
  <c r="A17" i="14"/>
  <c r="A15" i="14"/>
  <c r="A13" i="14"/>
  <c r="A11" i="14"/>
  <c r="A9" i="14"/>
  <c r="A7" i="14"/>
  <c r="E6" i="14"/>
  <c r="O110" i="14" l="1"/>
  <c r="H110" i="14"/>
  <c r="G100" i="14"/>
  <c r="I110" i="14"/>
  <c r="H100" i="14"/>
  <c r="I100" i="14"/>
  <c r="O100" i="14"/>
  <c r="I80" i="14"/>
  <c r="I70" i="14"/>
  <c r="O80" i="14"/>
  <c r="G80" i="14"/>
  <c r="H80" i="14"/>
  <c r="H70" i="14"/>
  <c r="O70" i="14"/>
  <c r="G70" i="14"/>
  <c r="O60" i="14"/>
  <c r="I60" i="14"/>
  <c r="G60" i="14"/>
  <c r="H60" i="14"/>
  <c r="G50" i="14"/>
  <c r="H50" i="14"/>
  <c r="I50" i="14"/>
  <c r="O50" i="14"/>
  <c r="I36" i="14"/>
  <c r="H36" i="14"/>
  <c r="O36" i="14"/>
  <c r="G36" i="14"/>
  <c r="F116" i="14"/>
  <c r="F100" i="14"/>
  <c r="A114" i="14"/>
  <c r="E80" i="14"/>
  <c r="E36" i="14"/>
  <c r="A104" i="14"/>
  <c r="G4" i="14"/>
  <c r="E60" i="14"/>
  <c r="A54" i="14"/>
  <c r="A16" i="14"/>
  <c r="A56" i="14"/>
  <c r="A6" i="14"/>
  <c r="E70" i="14"/>
  <c r="O4" i="14"/>
  <c r="A8" i="14"/>
  <c r="I4" i="14"/>
  <c r="H4" i="14"/>
  <c r="A32" i="14"/>
  <c r="A42" i="14"/>
  <c r="A18" i="14"/>
  <c r="A20" i="14"/>
  <c r="A28" i="14"/>
  <c r="A30" i="14"/>
  <c r="A14" i="14"/>
  <c r="A22" i="14"/>
  <c r="A10" i="14"/>
  <c r="A12" i="14"/>
  <c r="A26" i="14"/>
  <c r="A34" i="14"/>
  <c r="A46" i="14"/>
  <c r="E50" i="14"/>
  <c r="F110" i="14"/>
  <c r="F106" i="14"/>
  <c r="A68" i="14"/>
  <c r="A74" i="14"/>
  <c r="A90" i="14"/>
  <c r="A66" i="14"/>
  <c r="A84" i="14"/>
  <c r="H120" i="14" l="1"/>
  <c r="I120" i="14"/>
  <c r="O120" i="14"/>
  <c r="G120" i="14"/>
  <c r="F80" i="14"/>
  <c r="F70" i="14"/>
  <c r="F60" i="14"/>
  <c r="F50" i="14"/>
  <c r="F36" i="14"/>
  <c r="F4" i="14"/>
  <c r="E120" i="14"/>
  <c r="P100" i="14"/>
  <c r="A102" i="14"/>
  <c r="P4" i="14"/>
  <c r="N5" i="14" s="1"/>
  <c r="A98" i="14"/>
  <c r="P96" i="14"/>
  <c r="N97" i="14" s="1"/>
  <c r="A118" i="14"/>
  <c r="P116" i="14"/>
  <c r="N117" i="14" s="1"/>
  <c r="A58" i="14"/>
  <c r="A82" i="14"/>
  <c r="A52" i="14"/>
  <c r="A92" i="14"/>
  <c r="A86" i="14"/>
  <c r="P70" i="14"/>
  <c r="A72" i="14"/>
  <c r="A94" i="14"/>
  <c r="A88" i="14"/>
  <c r="A64" i="14"/>
  <c r="A38" i="14"/>
  <c r="A48" i="14"/>
  <c r="M71" i="14" l="1"/>
  <c r="N71" i="14"/>
  <c r="M101" i="14"/>
  <c r="N101" i="14"/>
  <c r="L97" i="14"/>
  <c r="M97" i="14"/>
  <c r="L117" i="14"/>
  <c r="M117" i="14"/>
  <c r="L5" i="14"/>
  <c r="M5" i="14"/>
  <c r="K71" i="14"/>
  <c r="L71" i="14"/>
  <c r="K101" i="14"/>
  <c r="L101" i="14"/>
  <c r="J117" i="14"/>
  <c r="K117" i="14"/>
  <c r="I5" i="14"/>
  <c r="K5" i="14"/>
  <c r="F117" i="14"/>
  <c r="J97" i="14"/>
  <c r="K97" i="14"/>
  <c r="G101" i="14"/>
  <c r="I71" i="14"/>
  <c r="A70" i="14"/>
  <c r="J71" i="14"/>
  <c r="A100" i="14"/>
  <c r="J101" i="14"/>
  <c r="G5" i="14"/>
  <c r="A4" i="14"/>
  <c r="J5" i="14"/>
  <c r="F120" i="14"/>
  <c r="A96" i="14"/>
  <c r="G97" i="14"/>
  <c r="O97" i="14"/>
  <c r="H97" i="14"/>
  <c r="F97" i="14"/>
  <c r="I97" i="14"/>
  <c r="I101" i="14"/>
  <c r="O101" i="14"/>
  <c r="A116" i="14"/>
  <c r="G117" i="14"/>
  <c r="I117" i="14"/>
  <c r="O117" i="14"/>
  <c r="H117" i="14"/>
  <c r="F5" i="14"/>
  <c r="F71" i="14"/>
  <c r="O71" i="14"/>
  <c r="H71" i="14"/>
  <c r="O5" i="14"/>
  <c r="G71" i="14"/>
  <c r="H101" i="14"/>
  <c r="H5" i="14"/>
  <c r="F101" i="14"/>
  <c r="P50" i="14"/>
  <c r="N51" i="14" s="1"/>
  <c r="P80" i="14"/>
  <c r="N81" i="14" s="1"/>
  <c r="P36" i="14"/>
  <c r="N37" i="14" s="1"/>
  <c r="P76" i="14"/>
  <c r="N77" i="14" s="1"/>
  <c r="A78" i="14"/>
  <c r="P60" i="14"/>
  <c r="A62" i="14"/>
  <c r="P110" i="14"/>
  <c r="N111" i="14" s="1"/>
  <c r="A112" i="14"/>
  <c r="A108" i="14"/>
  <c r="P106" i="14"/>
  <c r="N107" i="14" s="1"/>
  <c r="F37" i="14" l="1"/>
  <c r="M61" i="14"/>
  <c r="N61" i="14"/>
  <c r="L111" i="14"/>
  <c r="M111" i="14"/>
  <c r="L77" i="14"/>
  <c r="M77" i="14"/>
  <c r="L107" i="14"/>
  <c r="M107" i="14"/>
  <c r="L37" i="14"/>
  <c r="M37" i="14"/>
  <c r="L81" i="14"/>
  <c r="M81" i="14"/>
  <c r="L51" i="14"/>
  <c r="M51" i="14"/>
  <c r="K61" i="14"/>
  <c r="L61" i="14"/>
  <c r="J81" i="14"/>
  <c r="K81" i="14"/>
  <c r="J51" i="14"/>
  <c r="K51" i="14"/>
  <c r="J107" i="14"/>
  <c r="K107" i="14"/>
  <c r="J37" i="14"/>
  <c r="K37" i="14"/>
  <c r="J111" i="14"/>
  <c r="K111" i="14"/>
  <c r="J77" i="14"/>
  <c r="K77" i="14"/>
  <c r="A117" i="14"/>
  <c r="F61" i="14"/>
  <c r="J61" i="14"/>
  <c r="A97" i="14"/>
  <c r="A80" i="14"/>
  <c r="I81" i="14"/>
  <c r="G81" i="14"/>
  <c r="H81" i="14"/>
  <c r="O81" i="14"/>
  <c r="F81" i="14"/>
  <c r="A50" i="14"/>
  <c r="H51" i="14"/>
  <c r="I51" i="14"/>
  <c r="G51" i="14"/>
  <c r="O51" i="14"/>
  <c r="A71" i="14"/>
  <c r="A110" i="14"/>
  <c r="G111" i="14"/>
  <c r="O111" i="14"/>
  <c r="F111" i="14"/>
  <c r="I111" i="14"/>
  <c r="H111" i="14"/>
  <c r="A76" i="14"/>
  <c r="H77" i="14"/>
  <c r="I77" i="14"/>
  <c r="G77" i="14"/>
  <c r="O77" i="14"/>
  <c r="F77" i="14"/>
  <c r="A5" i="14"/>
  <c r="F51" i="14"/>
  <c r="A106" i="14"/>
  <c r="G107" i="14"/>
  <c r="H107" i="14"/>
  <c r="O107" i="14"/>
  <c r="I107" i="14"/>
  <c r="F107" i="14"/>
  <c r="P120" i="14"/>
  <c r="A120" i="14" s="1"/>
  <c r="A36" i="14"/>
  <c r="G37" i="14"/>
  <c r="O37" i="14"/>
  <c r="I37" i="14"/>
  <c r="H37" i="14"/>
  <c r="A101" i="14"/>
  <c r="A60" i="14"/>
  <c r="G61" i="14"/>
  <c r="O61" i="14"/>
  <c r="H61" i="14"/>
  <c r="I61" i="14"/>
  <c r="A81" i="14" l="1"/>
  <c r="A61" i="14"/>
  <c r="A37" i="14"/>
  <c r="A77" i="14"/>
  <c r="A111" i="14"/>
  <c r="A51" i="14"/>
  <c r="A107" i="14"/>
  <c r="P122" i="14"/>
  <c r="A122" i="14" s="1"/>
  <c r="P124" i="14" l="1"/>
  <c r="A124" i="14" s="1"/>
  <c r="A6" i="16"/>
  <c r="A7" i="16"/>
  <c r="A8" i="16"/>
  <c r="A9" i="16"/>
  <c r="A10" i="16"/>
  <c r="A11" i="16"/>
  <c r="A12" i="16"/>
  <c r="A13" i="16"/>
  <c r="AH5" i="16"/>
  <c r="AE5" i="16" l="1"/>
  <c r="A5" i="16" l="1"/>
  <c r="A16" i="16" l="1"/>
  <c r="A17" i="16"/>
  <c r="A18" i="16"/>
  <c r="A19" i="16"/>
  <c r="AH15" i="16"/>
  <c r="AH4" i="16" s="1"/>
  <c r="AH597" i="16" s="1"/>
  <c r="A20" i="16"/>
  <c r="AH599" i="16" l="1"/>
  <c r="AH601" i="16" s="1"/>
  <c r="AE15" i="16"/>
  <c r="AE4" i="16" l="1"/>
  <c r="AE597" i="16" s="1"/>
  <c r="A15" i="16"/>
  <c r="A597" i="16" l="1"/>
  <c r="AE599" i="16"/>
  <c r="A599" i="16" s="1"/>
  <c r="AE601" i="16" l="1"/>
  <c r="A601" i="16" s="1"/>
</calcChain>
</file>

<file path=xl/sharedStrings.xml><?xml version="1.0" encoding="utf-8"?>
<sst xmlns="http://schemas.openxmlformats.org/spreadsheetml/2006/main" count="5232" uniqueCount="903">
  <si>
    <t>Communications</t>
  </si>
  <si>
    <t>Distribution &amp; Monitoring</t>
  </si>
  <si>
    <t>International Staff</t>
  </si>
  <si>
    <t>National Society Staff</t>
  </si>
  <si>
    <t>Travel</t>
  </si>
  <si>
    <t>Information &amp; Public Relations</t>
  </si>
  <si>
    <t>Office Costs</t>
  </si>
  <si>
    <t>Financial Charges</t>
  </si>
  <si>
    <t>Other General Expenses</t>
  </si>
  <si>
    <t>Shared Office and Services Costs</t>
  </si>
  <si>
    <t>ER1</t>
  </si>
  <si>
    <t>Volunteers</t>
  </si>
  <si>
    <t>5307</t>
  </si>
  <si>
    <t>Shelter - Relief</t>
  </si>
  <si>
    <t>Shelter-Tents</t>
  </si>
  <si>
    <t>Shelter - Transitional</t>
  </si>
  <si>
    <t>Construction - Housing</t>
  </si>
  <si>
    <t>Construction Materials</t>
  </si>
  <si>
    <t>Other Construction Material</t>
  </si>
  <si>
    <t>Construction-Timber</t>
  </si>
  <si>
    <t>Construction-Paint</t>
  </si>
  <si>
    <t>Construction-Iron Sheets</t>
  </si>
  <si>
    <t>Construction-Hardware</t>
  </si>
  <si>
    <t>Clothing &amp; Textiles</t>
  </si>
  <si>
    <t>Food</t>
  </si>
  <si>
    <t>Food-Meat</t>
  </si>
  <si>
    <t>Food-Other Foodstuffs</t>
  </si>
  <si>
    <t>Water, Sanitation &amp; Hygiene</t>
  </si>
  <si>
    <t>5305</t>
  </si>
  <si>
    <t>WatSan-General Sanitation</t>
  </si>
  <si>
    <t>WatSan-Water Testing Equipment</t>
  </si>
  <si>
    <t>WatSan-Latrines</t>
  </si>
  <si>
    <t>WatSan-WatSan Other</t>
  </si>
  <si>
    <t>Other Supplies-Hygiene Supply/Hygien</t>
  </si>
  <si>
    <t>Other Supplies-Baby Parcels</t>
  </si>
  <si>
    <t>Other Supplies-Soap &amp; Detergent</t>
  </si>
  <si>
    <t>Medical &amp; First Aid</t>
  </si>
  <si>
    <t>Med/1st Aid-Vaccines &amp; Vacc.Material</t>
  </si>
  <si>
    <t>Med/1st Aid-Drugs</t>
  </si>
  <si>
    <t>Med/1st Aid-Medical Equip Exp</t>
  </si>
  <si>
    <t>Med/1st Aid-Referral Costs - Patient</t>
  </si>
  <si>
    <t>Med/1st Aid-Surgical Instruments</t>
  </si>
  <si>
    <t>Med/1st Aid-Surgical Kits</t>
  </si>
  <si>
    <t>Med/1st Aid-Laboratory Equipment</t>
  </si>
  <si>
    <t>Med/1st Aid-Laboratory Supply</t>
  </si>
  <si>
    <t>Med/1st Aid-First Aid Kit</t>
  </si>
  <si>
    <t>Med/1st Aid-Cholera Kit</t>
  </si>
  <si>
    <t>Med/1st Aid-NEHK98 Emerg Health Kit</t>
  </si>
  <si>
    <t>PPE kits</t>
  </si>
  <si>
    <t>Med/1st Aid-Other Medical Exp</t>
  </si>
  <si>
    <t>Teaching Materials</t>
  </si>
  <si>
    <t>Teach.Mat-Books &amp; Stationery</t>
  </si>
  <si>
    <t>Utensils &amp; Tools</t>
  </si>
  <si>
    <t>Utens&amp;Tools-Tools</t>
  </si>
  <si>
    <t>Utens&amp;Tools-Drums Barels Jerrycans</t>
  </si>
  <si>
    <t>Utens&amp;Tools-Basins &amp; Buckets</t>
  </si>
  <si>
    <t>Utens&amp;Tools-Cooking Equipment</t>
  </si>
  <si>
    <t>5604</t>
  </si>
  <si>
    <t>Utens&amp;Tools-Kitchen Sets</t>
  </si>
  <si>
    <t>Utens&amp;Tools-Spraying Equipment</t>
  </si>
  <si>
    <t>Winterisation Kits</t>
  </si>
  <si>
    <t>Utens&amp;Tools-Other Utensils Tools</t>
  </si>
  <si>
    <t>Other Supplies &amp; Services</t>
  </si>
  <si>
    <t>Other Supplies-Heating/cooking Fuel</t>
  </si>
  <si>
    <t>Other Supplies-Chemicals</t>
  </si>
  <si>
    <t>Other Supplies-Machinery &amp; Equipment</t>
  </si>
  <si>
    <t>Other Supplies-Family Kits</t>
  </si>
  <si>
    <t>Other Supplies-Supplies - Other</t>
  </si>
  <si>
    <t>Non Food Relief Items</t>
  </si>
  <si>
    <t>Other Services-Contracted Services</t>
  </si>
  <si>
    <t>Other Services-Burial Costs</t>
  </si>
  <si>
    <t>Other Services-Services - Other</t>
  </si>
  <si>
    <t>ERU Direct Costs</t>
  </si>
  <si>
    <t>Cash Disbursment</t>
  </si>
  <si>
    <t>Land &amp; Buildings</t>
  </si>
  <si>
    <t>Land&amp;Build-Land &amp; Buildings</t>
  </si>
  <si>
    <t>Vehicles</t>
  </si>
  <si>
    <t>Computers &amp; Telecom</t>
  </si>
  <si>
    <t>Office &amp; Household Equipment</t>
  </si>
  <si>
    <t>Medical Equipment</t>
  </si>
  <si>
    <t>Other Machinery &amp; Equipment</t>
  </si>
  <si>
    <t>Storage</t>
  </si>
  <si>
    <t>Storage-Loading/Unloading</t>
  </si>
  <si>
    <t>Storage-Fumigation</t>
  </si>
  <si>
    <t>Storage-Warehouse Equip Exp</t>
  </si>
  <si>
    <t>Storage-Warehousing - Rental</t>
  </si>
  <si>
    <t>Storage-Warehousing - Rubhalls</t>
  </si>
  <si>
    <t>Storage-Warehouse Other Exp</t>
  </si>
  <si>
    <t>Storage-Inspection Fees</t>
  </si>
  <si>
    <t>Storage-Import &amp; Customs</t>
  </si>
  <si>
    <t>Storage-Other</t>
  </si>
  <si>
    <t>Distr/Monitor-Transport Insurance</t>
  </si>
  <si>
    <t>Distr/Monitor-Transport Ins.Claims</t>
  </si>
  <si>
    <t>Distr/Monitor-NS Distribution Serv</t>
  </si>
  <si>
    <t>Distr/Monitor-Subcontracted Monitor</t>
  </si>
  <si>
    <t>Distr/Monitor-Air Freight</t>
  </si>
  <si>
    <t>Distr/Monitor-Shipping Costs</t>
  </si>
  <si>
    <t>Distr/Monitor-Road/Rail Transport</t>
  </si>
  <si>
    <t>Distr/Monitor-D &amp; M Other</t>
  </si>
  <si>
    <t>Alloc prog-Logistics Support</t>
  </si>
  <si>
    <t>Alloc prog-RD Logs Support</t>
  </si>
  <si>
    <t>Transport &amp; Vehicles Costs</t>
  </si>
  <si>
    <t>Transport -Vehicle Fuel</t>
  </si>
  <si>
    <t>Transport -Vehicle Maintenance</t>
  </si>
  <si>
    <t>Transport -Vehicle Spare Parts</t>
  </si>
  <si>
    <t>Transport -Vehicle Insurance</t>
  </si>
  <si>
    <t>Transport -Vehicle Ins Claims</t>
  </si>
  <si>
    <t>Transport -Vehicle Preparation Costs</t>
  </si>
  <si>
    <t>Transport -Vehicle Other Exps</t>
  </si>
  <si>
    <t>Transport -Car Rental</t>
  </si>
  <si>
    <t>Transport -Truck Rental</t>
  </si>
  <si>
    <t>Transport -Aeroplane/Helicopter Char</t>
  </si>
  <si>
    <t>Transport -VRP Monthly Leasing Charg</t>
  </si>
  <si>
    <t>Transport -Core Alloc. - Transport&amp;V</t>
  </si>
  <si>
    <t>Logistics Services</t>
  </si>
  <si>
    <t>Global Fleet Management Fee</t>
  </si>
  <si>
    <t>Fleet Service Fee</t>
  </si>
  <si>
    <t>Logistics Service Fees</t>
  </si>
  <si>
    <t>Fed Payroll-Monthly salary</t>
  </si>
  <si>
    <t>Fed Payrol-Hourly salary</t>
  </si>
  <si>
    <t>Fed Payrol-Overtime</t>
  </si>
  <si>
    <t>Fed Payrol-Pay in Lieu Vacation</t>
  </si>
  <si>
    <t>Fed Payrol-Termination Indemnity</t>
  </si>
  <si>
    <t>Fed Payrol-Redundancy Provision</t>
  </si>
  <si>
    <t>Fed Pay-Maternity &amp; Sick Leave prov</t>
  </si>
  <si>
    <t>Fed Payrol-Vacation Entitlement</t>
  </si>
  <si>
    <t>Fed Payrol-Family Allowance</t>
  </si>
  <si>
    <t>Fed Payrol-Tax Indeminty</t>
  </si>
  <si>
    <t>Fed Payrol-School Fees</t>
  </si>
  <si>
    <t>Delegate Salary reimbursement</t>
  </si>
  <si>
    <t>Delegates-Delegate MSA</t>
  </si>
  <si>
    <t>Delegate Salary provision</t>
  </si>
  <si>
    <t>Delegates in kind - Field</t>
  </si>
  <si>
    <t>Fed Payrol-AVS/ACO</t>
  </si>
  <si>
    <t>Fed Payrol-Health Insurance</t>
  </si>
  <si>
    <t>Fed Payrol-Accident Insurance</t>
  </si>
  <si>
    <t>Fed Payrol-Salary Loss Insurance</t>
  </si>
  <si>
    <t>Fed Payrol-Life &amp; Disability</t>
  </si>
  <si>
    <t>Fed Payrol-Pension Fund</t>
  </si>
  <si>
    <t>Fed Payrol-Supplementary Pension Fun</t>
  </si>
  <si>
    <t>IFRS Pension cost</t>
  </si>
  <si>
    <t>Life Insurance</t>
  </si>
  <si>
    <t>Fed Payroll – Health Ins SWICA</t>
  </si>
  <si>
    <t>Fed Payrol-Recruitment Costs</t>
  </si>
  <si>
    <t>Fed Payrol-Relocation/Removal</t>
  </si>
  <si>
    <t>Fed Payrol-Medical Expenses</t>
  </si>
  <si>
    <t>Fed Payrol-Resident Permits</t>
  </si>
  <si>
    <t>Fed Payrol-Home Leave</t>
  </si>
  <si>
    <t>Fed Payrol-War Risk Insurance</t>
  </si>
  <si>
    <t>Fed Payrol-Cost of living adjustment</t>
  </si>
  <si>
    <t>Fed Payrol-SOS Assistance</t>
  </si>
  <si>
    <t>Fed Payrol-Temporary Staff</t>
  </si>
  <si>
    <t>Delegates-Housing Rent &amp; Utils</t>
  </si>
  <si>
    <t>Delegates-Housing Furniture&amp;Equipmen</t>
  </si>
  <si>
    <t>Delegates-Housing Maintenance</t>
  </si>
  <si>
    <t>Delegates-Delegate Hotel Accommodati</t>
  </si>
  <si>
    <t>Delegates-Delegate Camp Costs</t>
  </si>
  <si>
    <t>Delegates-Delegate - Other</t>
  </si>
  <si>
    <t>Delegates-Core Allocation - Personne</t>
  </si>
  <si>
    <t>Regionally deployed staff MSA</t>
  </si>
  <si>
    <t>Regionally deployed staff Accom</t>
  </si>
  <si>
    <t>Regionally deployed staff Insurance</t>
  </si>
  <si>
    <t>Regionally deployed staff Luggage</t>
  </si>
  <si>
    <t>Regionally deployed staff X Living A</t>
  </si>
  <si>
    <t>Regionally deployed staff Recruit/Vi</t>
  </si>
  <si>
    <t>Regionally deployed staff Salary</t>
  </si>
  <si>
    <t>Regionally deployed staff Relocn</t>
  </si>
  <si>
    <t>Staff on Loan - Per Diem</t>
  </si>
  <si>
    <t>Staff on Loan - Accommodation</t>
  </si>
  <si>
    <t>Staff on Loan - Insurances</t>
  </si>
  <si>
    <t>Staff on Loan -Relocation/Removal</t>
  </si>
  <si>
    <t>Fed. Payroll - Staff on Loan in kind</t>
  </si>
  <si>
    <t>Labour capitalisation</t>
  </si>
  <si>
    <t>National Staff</t>
  </si>
  <si>
    <t>National Staff - Salary</t>
  </si>
  <si>
    <t>National Staff-Seconded Staff Salary</t>
  </si>
  <si>
    <t>National Staff - Temp Staff Salary</t>
  </si>
  <si>
    <t>National Staff - Refugee Salary</t>
  </si>
  <si>
    <t>National Staff -Social Charges&amp;Taxes</t>
  </si>
  <si>
    <t>National Staff - Local Staff Medical</t>
  </si>
  <si>
    <t>National Staff - Local Staff Housing</t>
  </si>
  <si>
    <t>National Staff-Local Staff Per Diem</t>
  </si>
  <si>
    <t>National Staff - Study Assistance</t>
  </si>
  <si>
    <t>National Staff - Hotel Accommodation</t>
  </si>
  <si>
    <t>National Staff - Other</t>
  </si>
  <si>
    <t>National Staff-Core Alloc. Personnel</t>
  </si>
  <si>
    <t>National Society Staff - Salary &amp;Ben</t>
  </si>
  <si>
    <t>National Society Staff - Hotel Accom</t>
  </si>
  <si>
    <t>National Society Staff - Per Diem</t>
  </si>
  <si>
    <t>National Society Staff - Local trave</t>
  </si>
  <si>
    <t>National Staff - Personnel Services</t>
  </si>
  <si>
    <t>Nat Soc. Staff-Incentives Volunteers</t>
  </si>
  <si>
    <t>PPE Kits for Staff &amp; Volunteers</t>
  </si>
  <si>
    <t>Consultants</t>
  </si>
  <si>
    <t>Consultant-Consultants - contract fe</t>
  </si>
  <si>
    <t>Consultant-Consultants - per diem</t>
  </si>
  <si>
    <t>Consultant-Consultants - travel expe</t>
  </si>
  <si>
    <t>Consultant-Consultants - accommodati</t>
  </si>
  <si>
    <t>InKind Consultant services</t>
  </si>
  <si>
    <t>Consultant-Core Allocation - Consult</t>
  </si>
  <si>
    <t>Professional Fees</t>
  </si>
  <si>
    <t>Prof. Fees-Audit Fees</t>
  </si>
  <si>
    <t>Prof. Fees-Architect Fees</t>
  </si>
  <si>
    <t>Prof. Fees-Legal Fees</t>
  </si>
  <si>
    <t>Prof. Fees-Security Services</t>
  </si>
  <si>
    <t>Prof. Fees-Interpretation Fees</t>
  </si>
  <si>
    <t>Fees IT/Telecom related</t>
  </si>
  <si>
    <t>Prof. Fees-Prof Fees Other</t>
  </si>
  <si>
    <t>Workshops &amp; Training</t>
  </si>
  <si>
    <t>WS/Training-Facilitors Fees</t>
  </si>
  <si>
    <t>WS/Training-Federation Organised Tra</t>
  </si>
  <si>
    <t xml:space="preserve">WS/Training-Ext. Course Inscription </t>
  </si>
  <si>
    <t>WS/Training-Distance Learning</t>
  </si>
  <si>
    <t>WS/Training-Training Material</t>
  </si>
  <si>
    <t>WS/Training-Core Alloc. - Workshops&amp;</t>
  </si>
  <si>
    <t>Travel-International Travel</t>
  </si>
  <si>
    <t>Travel-Travel Per Diem</t>
  </si>
  <si>
    <t>Travel-Travel Accommodation</t>
  </si>
  <si>
    <t>Travel-Local Travel Costs</t>
  </si>
  <si>
    <t>Travel-Travel Visas</t>
  </si>
  <si>
    <t>Travel-Sundry Mission Exp</t>
  </si>
  <si>
    <t>Travel-Excess &amp; Unaccompanied Luggag</t>
  </si>
  <si>
    <t>Travel-Travel Assist (Stat Mtngs)</t>
  </si>
  <si>
    <t>Travel-Travel Insurances</t>
  </si>
  <si>
    <t>Travel-Core Alloc. - Travel</t>
  </si>
  <si>
    <t>Publishing-Writing &amp; Edit</t>
  </si>
  <si>
    <t>Publishing-Proof Reading</t>
  </si>
  <si>
    <t>Publishing-Translations</t>
  </si>
  <si>
    <t>Publishing-Layout</t>
  </si>
  <si>
    <t>Publishing-Photo Labs</t>
  </si>
  <si>
    <t>Publishing-Printing</t>
  </si>
  <si>
    <t>Publishing-Design</t>
  </si>
  <si>
    <t>Publishing-CD/DVD Product</t>
  </si>
  <si>
    <t>Publications - storage</t>
  </si>
  <si>
    <t>Design &amp; Publication service fee</t>
  </si>
  <si>
    <t>PR Activity-PR Activs - Events</t>
  </si>
  <si>
    <t>PR Activity-PR Activs - Material</t>
  </si>
  <si>
    <t>PR Activity-Representation Expenses</t>
  </si>
  <si>
    <t>PR Activity-Conference Facilities &amp;</t>
  </si>
  <si>
    <t>PR Activity-Publicity (Flags Sticke</t>
  </si>
  <si>
    <t>Audio Visual-Audio/Visual Material</t>
  </si>
  <si>
    <t>News&amp;Wire-Press Cuttings</t>
  </si>
  <si>
    <t>News&amp;Wire-News &amp; Wire Services</t>
  </si>
  <si>
    <t>Publication-Books</t>
  </si>
  <si>
    <t>Publication-Periodicals &amp; Subscripti</t>
  </si>
  <si>
    <t>Publication-CD Roms</t>
  </si>
  <si>
    <t>Publication-Info Services</t>
  </si>
  <si>
    <t>Publication-Newspapers</t>
  </si>
  <si>
    <t>Information-Core Alloc. - Informatio</t>
  </si>
  <si>
    <t>Contribution-Contrib to RC/RC Mag</t>
  </si>
  <si>
    <t>Office costs-Stationery</t>
  </si>
  <si>
    <t>Office costs-Photocopying</t>
  </si>
  <si>
    <t>Office costs-Rental Office Equip</t>
  </si>
  <si>
    <t>Rental IT &amp; Telecoms Office Equip</t>
  </si>
  <si>
    <t>Office costs-Office Equipment</t>
  </si>
  <si>
    <t>Office costs-Office Rental</t>
  </si>
  <si>
    <t>Office costs-Building Maintenance</t>
  </si>
  <si>
    <t>Office costs-Grounds Maintenance</t>
  </si>
  <si>
    <t>Office costs-Cleaning</t>
  </si>
  <si>
    <t>Office costs-Office Equip Maint</t>
  </si>
  <si>
    <t>Office costs-Computer Maint</t>
  </si>
  <si>
    <t>Office costs-Utilities</t>
  </si>
  <si>
    <t>Office costs-Building Insurances</t>
  </si>
  <si>
    <t>Office costs-Technical Services</t>
  </si>
  <si>
    <t>Office costs-Admin reallocations</t>
  </si>
  <si>
    <t>Office costs Core Alloc</t>
  </si>
  <si>
    <t>Communication-Postage</t>
  </si>
  <si>
    <t>Communication-Courier Charges</t>
  </si>
  <si>
    <t>Communication-Telephone</t>
  </si>
  <si>
    <t>Communication-Telefax</t>
  </si>
  <si>
    <t>Communication-Radio</t>
  </si>
  <si>
    <t>Communication-Satellite</t>
  </si>
  <si>
    <t>Communication-Computer / Internet</t>
  </si>
  <si>
    <t>Communication-Telephone Permanence</t>
  </si>
  <si>
    <t>Communication-Mobile Phones</t>
  </si>
  <si>
    <t>Communications  Core Alloc</t>
  </si>
  <si>
    <t>Fin.Charges-Banking Charges</t>
  </si>
  <si>
    <t>Fin.Charges-Bank Custody/Invest Mgr</t>
  </si>
  <si>
    <t>Fin.Charges-Forex Diffs</t>
  </si>
  <si>
    <t>Fin.Charges-Other Fin Charges</t>
  </si>
  <si>
    <t>Working Capital Fee</t>
  </si>
  <si>
    <t>Alloc prog-Small bal allocation</t>
  </si>
  <si>
    <t>Pledge balance transfers expenditure</t>
  </si>
  <si>
    <t>Fixed Assets-Ins.Fixed Assets</t>
  </si>
  <si>
    <t>Fixed Assets-Fixed Assets Claims</t>
  </si>
  <si>
    <t>Other Admin-General Insurances</t>
  </si>
  <si>
    <t>Other Admin-Cafeteria</t>
  </si>
  <si>
    <t>Other Admin-Uninsured Losses</t>
  </si>
  <si>
    <t>Other Admin-Gifts&amp;Internal Reprs</t>
  </si>
  <si>
    <t>Other Admin-Archives &amp; Storage</t>
  </si>
  <si>
    <t>Other Admin-Cost Stock Items</t>
  </si>
  <si>
    <t>Other Admin-Sundry Admin Exp</t>
  </si>
  <si>
    <t>Other Admin-Working Advance Expendit</t>
  </si>
  <si>
    <t>Other Admin-NS Admin Services</t>
  </si>
  <si>
    <t>Other Admin-Core Alloc. - Other Gene</t>
  </si>
  <si>
    <t>GVA Admin Recharges</t>
  </si>
  <si>
    <t>GVA IT Recharges</t>
  </si>
  <si>
    <t>Cash Transfers National Societies</t>
  </si>
  <si>
    <t>Transfers-Tfr Partic Societies</t>
  </si>
  <si>
    <t>Transfers-Tfrs NGO s</t>
  </si>
  <si>
    <t>Transfers-Tfrs UN Agencies</t>
  </si>
  <si>
    <t>Transfers-Tfrs ICRC</t>
  </si>
  <si>
    <t>Operational Provisions</t>
  </si>
  <si>
    <t>Provisions-OP S Provisions</t>
  </si>
  <si>
    <t>Provisions for Statutory Meetings</t>
  </si>
  <si>
    <t>Pledge Earmarking Fee</t>
  </si>
  <si>
    <t>financial report fee</t>
  </si>
  <si>
    <t>narrative report fee</t>
  </si>
  <si>
    <t>invoice fee</t>
  </si>
  <si>
    <t>Operational Forecasting</t>
  </si>
  <si>
    <t>Forecasts-Forecast - Next Period</t>
  </si>
  <si>
    <t>PSR on cash expenditure</t>
  </si>
  <si>
    <t>Account</t>
  </si>
  <si>
    <t>Shelter-Tarpaulines&amp;Plastic Sheeting</t>
  </si>
  <si>
    <t>Shelter Tool Kits</t>
  </si>
  <si>
    <t>Shelter -Iron Sheets</t>
  </si>
  <si>
    <t>Shelter-Other Shelter Material</t>
  </si>
  <si>
    <t>Shelter-Transitional Housing</t>
  </si>
  <si>
    <t>Shelter-Direct materials supplied</t>
  </si>
  <si>
    <t>Shelter-Cash disbursement/incentives</t>
  </si>
  <si>
    <t>Shelter-Other transitional shelter</t>
  </si>
  <si>
    <t>Permanent Housing</t>
  </si>
  <si>
    <t>Housing cash disburs/incentives</t>
  </si>
  <si>
    <t>Other permanent housing costs</t>
  </si>
  <si>
    <t>Construction - Facilities</t>
  </si>
  <si>
    <t>Education facilities</t>
  </si>
  <si>
    <t>Health facilities</t>
  </si>
  <si>
    <t>Community facilities</t>
  </si>
  <si>
    <t>Warehouse Construction</t>
  </si>
  <si>
    <t>Facilities Cash Disbursements</t>
  </si>
  <si>
    <t>Cloth/Textile-Blankets</t>
  </si>
  <si>
    <t>Cloth/Textile-Sheets</t>
  </si>
  <si>
    <t>Cloth/Textile-Mattresses</t>
  </si>
  <si>
    <t>Cloth/Textile-Cloth Materials</t>
  </si>
  <si>
    <t>Cloth/Textile-Clothes</t>
  </si>
  <si>
    <t>Cloth/Textile-Mosquito Netting</t>
  </si>
  <si>
    <t>Cloth/Textile-Footwear</t>
  </si>
  <si>
    <t>Cloth/Textile-Other Cloth &amp; Textil</t>
  </si>
  <si>
    <t>Food-Cereals</t>
  </si>
  <si>
    <t>Food-Vegetables/Fruits</t>
  </si>
  <si>
    <t>Food-Milk/Milk Powder</t>
  </si>
  <si>
    <t>Food-Salt</t>
  </si>
  <si>
    <t>Food-Sugar</t>
  </si>
  <si>
    <t>Food-Food Oil</t>
  </si>
  <si>
    <t>Food-Food Soup Kitchens</t>
  </si>
  <si>
    <t>Food-High Energy Biscuits</t>
  </si>
  <si>
    <t>Food-MRE's (Meals Ready to Eat)</t>
  </si>
  <si>
    <t>Food-Food Parcels</t>
  </si>
  <si>
    <t>Food-Canned Goods</t>
  </si>
  <si>
    <t>Food-Drinks</t>
  </si>
  <si>
    <t>Seeds &amp; Plants</t>
  </si>
  <si>
    <t>Seeds/Plants-Seeds</t>
  </si>
  <si>
    <t>Seeds/Plants-Plants</t>
  </si>
  <si>
    <t>Seeds/Plants-Fertilizers</t>
  </si>
  <si>
    <t>Seeds/Plants-Livestock &amp; Animal Feed</t>
  </si>
  <si>
    <t>Seeds/Plants-Other Seeds etc.</t>
  </si>
  <si>
    <t>WatSan-Drinking Water/Water Trucking</t>
  </si>
  <si>
    <t>WatSan-Water Tanks</t>
  </si>
  <si>
    <t>WatSan-WatSan Contracted Services</t>
  </si>
  <si>
    <t>WatSan-WatSan Equipment &amp; Material</t>
  </si>
  <si>
    <t>WatSan-Water Purif.Tablets &amp; Powder</t>
  </si>
  <si>
    <t>Teach.Mat-Teaching Equipment&amp;Furnitu</t>
  </si>
  <si>
    <t>Teach.Mat-Teaching Services</t>
  </si>
  <si>
    <t>Teach.Mat-Teaching Other</t>
  </si>
  <si>
    <t>Emergency Response Units</t>
  </si>
  <si>
    <t>Cash distributions to beneficiaries</t>
  </si>
  <si>
    <t>Vehicles-Lorries/Trucks</t>
  </si>
  <si>
    <t>Vehicles-Cars</t>
  </si>
  <si>
    <t>Vehicles-Motorbikes</t>
  </si>
  <si>
    <t>Vehicles-Bicycles</t>
  </si>
  <si>
    <t>Vehicles-Ambulances</t>
  </si>
  <si>
    <t>Vehicles-Helicopters</t>
  </si>
  <si>
    <t>Vehicles- Water craft</t>
  </si>
  <si>
    <t>Computer Hardware &amp; Software</t>
  </si>
  <si>
    <t>PC/Telecom-Computer Software</t>
  </si>
  <si>
    <t>PC/Telecom-Telephone Equip</t>
  </si>
  <si>
    <t>PC/Telecom-Telefax Equip</t>
  </si>
  <si>
    <t>PC/Telecom-Radio Equip</t>
  </si>
  <si>
    <t>PC/Telecom-Satellite Equip</t>
  </si>
  <si>
    <t>Off/House Equip-Audiovisual Equipmen</t>
  </si>
  <si>
    <t>Off/House Equip-Office Furniture&amp;Equ</t>
  </si>
  <si>
    <t>Off/House Equip-Office Equipment</t>
  </si>
  <si>
    <t>Off/House Equip-Household Furn&amp;Eq.</t>
  </si>
  <si>
    <t>Off/House Equip-Generators</t>
  </si>
  <si>
    <t>Office Equipment Geneva</t>
  </si>
  <si>
    <t>Medical Equip-Medical Equipment</t>
  </si>
  <si>
    <t>Oth. Equip.-Core allocation-Capital</t>
  </si>
  <si>
    <t>Oth. Equip.-Other Equipment</t>
  </si>
  <si>
    <t>Shared Support Services</t>
  </si>
  <si>
    <t>Assets Depreciation</t>
  </si>
  <si>
    <t>Depreciation Vehicle</t>
  </si>
  <si>
    <t>Depreciation Computers</t>
  </si>
  <si>
    <t>Depreciation generator</t>
  </si>
  <si>
    <t>Depreciation software</t>
  </si>
  <si>
    <t>Depreciation buildings</t>
  </si>
  <si>
    <t>Depreciation other</t>
  </si>
  <si>
    <t>GVA CapEx-Dep n PC s &amp; Related</t>
  </si>
  <si>
    <t>GVA CapEx-Dep n Communications</t>
  </si>
  <si>
    <t>GVA CapEx-Dep n Vehicles</t>
  </si>
  <si>
    <t>GVA CapEx-Dep n Telecom Equip</t>
  </si>
  <si>
    <t>Contributions</t>
  </si>
  <si>
    <t>Contribution-Contrib Henri Dunant</t>
  </si>
  <si>
    <t>Contribution-Contrib San Remo</t>
  </si>
  <si>
    <t>Contribution-Contrib SCHR</t>
  </si>
  <si>
    <t>Contribution-Contrib RC/EEC Off</t>
  </si>
  <si>
    <t>Contribution-Contr Standing Comm</t>
  </si>
  <si>
    <t>Contribution-Contrib Sundry</t>
  </si>
  <si>
    <t>Contribution-Cont RC/RC Museum</t>
  </si>
  <si>
    <t>Contributions to hosted projects</t>
  </si>
  <si>
    <t>Membership Fees</t>
  </si>
  <si>
    <t>Membership-Membership Fees</t>
  </si>
  <si>
    <t>Membership fees – hosted projects</t>
  </si>
  <si>
    <t>Hosting Fee</t>
  </si>
  <si>
    <t>Hosted Projects Service Fee expense</t>
  </si>
  <si>
    <t>PSR on Goods in Kind</t>
  </si>
  <si>
    <t>PSR on In Kind Personnel</t>
  </si>
  <si>
    <t>PSSR on services</t>
  </si>
  <si>
    <t>Pledge earmarking fee</t>
  </si>
  <si>
    <t>audit fee</t>
  </si>
  <si>
    <t>Supplementary Services Fees</t>
  </si>
  <si>
    <t>Service Fee expense</t>
  </si>
  <si>
    <t>Forecasts-Forecast - Following 2 Wee</t>
  </si>
  <si>
    <t>Forecasts-Forecast Clearance</t>
  </si>
  <si>
    <t>Suspense Acc-Suspense acc. 2</t>
  </si>
  <si>
    <t>Y</t>
  </si>
  <si>
    <t>Result 1</t>
  </si>
  <si>
    <t>Result 2</t>
  </si>
  <si>
    <t>Result 3</t>
  </si>
  <si>
    <t>Result 4</t>
  </si>
  <si>
    <t>Other costs</t>
  </si>
  <si>
    <t>Total</t>
  </si>
  <si>
    <t>N</t>
  </si>
  <si>
    <t>2ER</t>
  </si>
  <si>
    <t>ER2</t>
  </si>
  <si>
    <t>ER3</t>
  </si>
  <si>
    <t>ER4</t>
  </si>
  <si>
    <t>OC</t>
  </si>
  <si>
    <t>RELIEF NEEDS</t>
  </si>
  <si>
    <t>Shelter</t>
  </si>
  <si>
    <t>Shelter-Tarpaulins&amp;Plastic Sheeting</t>
  </si>
  <si>
    <t>Shelter-Plastic Sheeting</t>
  </si>
  <si>
    <t>Shelter-Prefab Shelters</t>
  </si>
  <si>
    <t>Shelter-Tool Kits</t>
  </si>
  <si>
    <t>Shelter-Iron Sheets</t>
  </si>
  <si>
    <t>Shelter-Other shelter Materials</t>
  </si>
  <si>
    <t>Shelter - Transitional Housing</t>
  </si>
  <si>
    <t>Construction-Company Fees</t>
  </si>
  <si>
    <t>Construction-Other Material</t>
  </si>
  <si>
    <t>FOOD</t>
  </si>
  <si>
    <t>WatSan-Water Bills</t>
  </si>
  <si>
    <t>Teach.Mat-Teaching Furniture</t>
  </si>
  <si>
    <t>Utens&amp;Tools-Crockery &amp; Cutlery</t>
  </si>
  <si>
    <t>Utens&amp;Tools-Fire Fighting Equipment</t>
  </si>
  <si>
    <t>Other Supplies-Charcoal &amp; Firewood</t>
  </si>
  <si>
    <t>ERU</t>
  </si>
  <si>
    <t>Emergency response Units</t>
  </si>
  <si>
    <t>Cash Distributions to beneficiaries</t>
  </si>
  <si>
    <t>LAND, VEHICLES &amp; EQUIPMENT</t>
  </si>
  <si>
    <t>PC/Telecom-Telex Equip</t>
  </si>
  <si>
    <t>PC/Telecom-Computer Equip</t>
  </si>
  <si>
    <t>Off/House Equip-Household Equipment</t>
  </si>
  <si>
    <t>LOGISTICS, TRANSPORT, STORAGE</t>
  </si>
  <si>
    <t>Distr/Monitor-Transport Contracts</t>
  </si>
  <si>
    <t>Distr/Monitor-Distrib Services</t>
  </si>
  <si>
    <t>Transport -Transport Other</t>
  </si>
  <si>
    <t>Transport -Vehicule Costs (Geneva on</t>
  </si>
  <si>
    <t>PERSONNEL</t>
  </si>
  <si>
    <t>Delegate Benefits</t>
  </si>
  <si>
    <t>Regionally Deployed Staff</t>
  </si>
  <si>
    <t>Staff on loan</t>
  </si>
  <si>
    <t>Fed Payrol-Clothing Allowance</t>
  </si>
  <si>
    <t>Alloc prog-Reg l Deleg Support</t>
  </si>
  <si>
    <t>Delegates-Field Personnel Supp</t>
  </si>
  <si>
    <t>IFRC studio rental</t>
  </si>
  <si>
    <t>Alloc prog-Op s Supp Personnel</t>
  </si>
  <si>
    <t>Alloc prog-RD Personnel Support</t>
  </si>
  <si>
    <t>National &amp; National Society Staff</t>
  </si>
  <si>
    <t>CONSULTANTS &amp; PROFESSIONAL FEES</t>
  </si>
  <si>
    <t>Consultant-Consultants Fees</t>
  </si>
  <si>
    <t>WORKSHOPS &amp; TRAINING</t>
  </si>
  <si>
    <t>WS/Training-Course Fees</t>
  </si>
  <si>
    <t>WS/Training-In-House Training</t>
  </si>
  <si>
    <t>WS/Training-Training Materials</t>
  </si>
  <si>
    <t>WS/Training-Conference Facil s</t>
  </si>
  <si>
    <t>WS/Training-Seminar/Workshop Exp</t>
  </si>
  <si>
    <t>WS/Training-Local Staff Training</t>
  </si>
  <si>
    <t>WS/Training-N/S Staff Training</t>
  </si>
  <si>
    <t>WS/Training-Course/Inscriptions</t>
  </si>
  <si>
    <t>WS/Training-General Costs</t>
  </si>
  <si>
    <t>GENERAL EXPENDITURE</t>
  </si>
  <si>
    <t>PR Activity-Representation Exp</t>
  </si>
  <si>
    <t>Publishing-Editing</t>
  </si>
  <si>
    <t>Publishing-RC/RC Magazine</t>
  </si>
  <si>
    <t>Publishing-OPS Support</t>
  </si>
  <si>
    <t>PR Activity-Dissemination H.P. s</t>
  </si>
  <si>
    <t>Audio Visual-Audio Tapes</t>
  </si>
  <si>
    <t>Audio Visual-Video Tapes</t>
  </si>
  <si>
    <t>Audio Visual-Photographs</t>
  </si>
  <si>
    <t>Audio Visual-Films</t>
  </si>
  <si>
    <t>Publication-Subscriptions</t>
  </si>
  <si>
    <t>PR Activity-Conference Facility</t>
  </si>
  <si>
    <t>Communication-Telex</t>
  </si>
  <si>
    <t>Fin.Charges-Bank Custody Fees</t>
  </si>
  <si>
    <t>Alloc prog-Op s Supp Admin Cost</t>
  </si>
  <si>
    <t>Alloc prog-RD Support. Admin.</t>
  </si>
  <si>
    <t>Other Admin-Studio Costs</t>
  </si>
  <si>
    <t>Other Admin-Assistance Personnel</t>
  </si>
  <si>
    <t>Zone Admin Recharges</t>
  </si>
  <si>
    <t>Zone IT Recharges</t>
  </si>
  <si>
    <t>Zone Finance Recharges</t>
  </si>
  <si>
    <t>Zone HR Recharges</t>
  </si>
  <si>
    <t>ASSETS DEPRECIATION</t>
  </si>
  <si>
    <t>GVA CapEx-Dep n AS/400</t>
  </si>
  <si>
    <t>CONTRIBUTIONS &amp; TRANSFERS</t>
  </si>
  <si>
    <t>Transfers-Tfrs Op Societies</t>
  </si>
  <si>
    <t>Transfers-Core Cost Supp/Operating S</t>
  </si>
  <si>
    <t>Transfers to 3rd parties</t>
  </si>
  <si>
    <t>Transfers-Exempt PSR</t>
  </si>
  <si>
    <t>OPERATIONAL PROVISIONS</t>
  </si>
  <si>
    <t>Provisions-Invoice Suspense</t>
  </si>
  <si>
    <t>PLEDGE SPECIFC COSTS</t>
  </si>
  <si>
    <t>Pledge Reporting Fee</t>
  </si>
  <si>
    <t>Audit fee</t>
  </si>
  <si>
    <t>OPERATIONAL FORECASTING</t>
  </si>
  <si>
    <t>Forecasts-Forecast - Following 2 weeks</t>
  </si>
  <si>
    <t>Forecasts-Forecast - Clearance</t>
  </si>
  <si>
    <t>Total Eligible Expenditure</t>
  </si>
  <si>
    <t>DC</t>
  </si>
  <si>
    <t>Chart Of Accounts</t>
  </si>
  <si>
    <t>Income and Expenditure accounts</t>
  </si>
  <si>
    <t>Acc_Name</t>
  </si>
  <si>
    <t>Acc_Group</t>
  </si>
  <si>
    <t>Acc_Group_Name</t>
  </si>
  <si>
    <t>Acc_Categ</t>
  </si>
  <si>
    <t>Acc_Categ_Name</t>
  </si>
  <si>
    <t>Acc_Type</t>
  </si>
  <si>
    <t>Acc_Type_Name</t>
  </si>
  <si>
    <t>Budget</t>
  </si>
  <si>
    <t>CAXB500</t>
  </si>
  <si>
    <t>CAXB</t>
  </si>
  <si>
    <t>Relief items, Construction, Supplies</t>
  </si>
  <si>
    <t>CAX</t>
  </si>
  <si>
    <t>Expenditure</t>
  </si>
  <si>
    <t>CAXB501</t>
  </si>
  <si>
    <t>CAXB502</t>
  </si>
  <si>
    <t>CAXB503</t>
  </si>
  <si>
    <t>Construction</t>
  </si>
  <si>
    <t>CAXB505</t>
  </si>
  <si>
    <t>CAXB510</t>
  </si>
  <si>
    <t>Clothing &amp; textiles</t>
  </si>
  <si>
    <t>CAXB520</t>
  </si>
  <si>
    <t>CAXB523</t>
  </si>
  <si>
    <t>Water &amp; Sanitation</t>
  </si>
  <si>
    <t>CAXB530</t>
  </si>
  <si>
    <t>WatSan-Water Trucking</t>
  </si>
  <si>
    <t>CAXB540</t>
  </si>
  <si>
    <t>CAXB550</t>
  </si>
  <si>
    <t>CAXB560</t>
  </si>
  <si>
    <t>CAXB570</t>
  </si>
  <si>
    <t>CAXB571</t>
  </si>
  <si>
    <t>ERU Inkind</t>
  </si>
  <si>
    <t>CAXB578</t>
  </si>
  <si>
    <t>Cash disbursment</t>
  </si>
  <si>
    <t>CAXD580</t>
  </si>
  <si>
    <t>CAXD</t>
  </si>
  <si>
    <t>Land, vehicles &amp; equipment</t>
  </si>
  <si>
    <t>Vehicles Purchase</t>
  </si>
  <si>
    <t>CAXD581</t>
  </si>
  <si>
    <t>Computers &amp; Telecom Equipment</t>
  </si>
  <si>
    <t>CAXD582</t>
  </si>
  <si>
    <t>Office/Household Furniture &amp; Equip.</t>
  </si>
  <si>
    <t>CAXD584</t>
  </si>
  <si>
    <t>CAXD587</t>
  </si>
  <si>
    <t>CAXD589</t>
  </si>
  <si>
    <t>Others Machinery &amp; Equipment</t>
  </si>
  <si>
    <t>Storage - Warehouse</t>
  </si>
  <si>
    <t>CAXF590</t>
  </si>
  <si>
    <t>CAXF</t>
  </si>
  <si>
    <t>Logistics, Transport &amp; Storage</t>
  </si>
  <si>
    <t>CAXF592</t>
  </si>
  <si>
    <t>CAXF593</t>
  </si>
  <si>
    <t>Transport &amp; Vehicle Costs</t>
  </si>
  <si>
    <t>Services &amp; Recoveries</t>
  </si>
  <si>
    <t>CAXF594</t>
  </si>
  <si>
    <t>Cost recovery expense</t>
  </si>
  <si>
    <t>International Staff Payroll</t>
  </si>
  <si>
    <t>CAXH600</t>
  </si>
  <si>
    <t>CAXH</t>
  </si>
  <si>
    <t>Personnel</t>
  </si>
  <si>
    <t>CAXH661</t>
  </si>
  <si>
    <t>CAXH662</t>
  </si>
  <si>
    <t>CAXH667</t>
  </si>
  <si>
    <t>CAXH669</t>
  </si>
  <si>
    <t>Other Staff Benefits</t>
  </si>
  <si>
    <t>CAXI670</t>
  </si>
  <si>
    <t>CAXI</t>
  </si>
  <si>
    <t>Consultants &amp; Professional Fees</t>
  </si>
  <si>
    <t>CAXI750</t>
  </si>
  <si>
    <t>CAXJ680</t>
  </si>
  <si>
    <t>CAXJ</t>
  </si>
  <si>
    <t>Travel Costs</t>
  </si>
  <si>
    <t>CAXL700</t>
  </si>
  <si>
    <t>CAXL</t>
  </si>
  <si>
    <t>General Expenditure</t>
  </si>
  <si>
    <t>CAXL710</t>
  </si>
  <si>
    <t>Information &amp; Public Relation</t>
  </si>
  <si>
    <t>Office running costs</t>
  </si>
  <si>
    <t>CAXL730</t>
  </si>
  <si>
    <t>Communication Costs</t>
  </si>
  <si>
    <t>CAXL740</t>
  </si>
  <si>
    <t>CAXL760</t>
  </si>
  <si>
    <t>CAXL790</t>
  </si>
  <si>
    <t>Shared Services</t>
  </si>
  <si>
    <t>CAXL799</t>
  </si>
  <si>
    <t>CAXM798</t>
  </si>
  <si>
    <t>Depreciation</t>
  </si>
  <si>
    <t>CAXM</t>
  </si>
  <si>
    <t>Transfers to National Societies</t>
  </si>
  <si>
    <t>CAXN830</t>
  </si>
  <si>
    <t>CAXN</t>
  </si>
  <si>
    <t>Contributions &amp; Transfers</t>
  </si>
  <si>
    <t>CAXN831</t>
  </si>
  <si>
    <t>Cash Transfers Others</t>
  </si>
  <si>
    <t>Federation Contributions</t>
  </si>
  <si>
    <t>CAXN880</t>
  </si>
  <si>
    <t>Contribution-Cont Reg Delegations</t>
  </si>
  <si>
    <t>CAXN882</t>
  </si>
  <si>
    <t>CAXO841</t>
  </si>
  <si>
    <t>CAXO</t>
  </si>
  <si>
    <t>CAXP591</t>
  </si>
  <si>
    <t>CAXP</t>
  </si>
  <si>
    <t>Indirect Costs</t>
  </si>
  <si>
    <t>Programme Support - PSR</t>
  </si>
  <si>
    <t>CAXP599</t>
  </si>
  <si>
    <t>Programme &amp; Service Support</t>
  </si>
  <si>
    <t>Corporate donations fee expense</t>
  </si>
  <si>
    <t>CAXQ596</t>
  </si>
  <si>
    <t>Fundraising Fee</t>
  </si>
  <si>
    <t>CAXQ</t>
  </si>
  <si>
    <t>Pledge Specific Costs</t>
  </si>
  <si>
    <t>CAXQ597</t>
  </si>
  <si>
    <t>Earmarking Fee</t>
  </si>
  <si>
    <t>Pledge reporting fee</t>
  </si>
  <si>
    <t>CAXQ598</t>
  </si>
  <si>
    <t>Reporting Fees</t>
  </si>
  <si>
    <t>Supplementary Services Fee</t>
  </si>
  <si>
    <t>CAXR595</t>
  </si>
  <si>
    <t>CAXR</t>
  </si>
  <si>
    <t>Supplementary Services</t>
  </si>
  <si>
    <t>PEAR budget</t>
  </si>
  <si>
    <t>CAXS899</t>
  </si>
  <si>
    <t>Operational forecasting</t>
  </si>
  <si>
    <t>CAXS</t>
  </si>
  <si>
    <t>Suspense Acc-Suspense acc.</t>
  </si>
  <si>
    <t>CAXT999</t>
  </si>
  <si>
    <t>Suspense Accounts</t>
  </si>
  <si>
    <t>CAXT</t>
  </si>
  <si>
    <t>Opening Balances</t>
  </si>
  <si>
    <t>CAIB400</t>
  </si>
  <si>
    <t>Balance Reallocation</t>
  </si>
  <si>
    <t>CAIB</t>
  </si>
  <si>
    <t>CAI</t>
  </si>
  <si>
    <t>Income</t>
  </si>
  <si>
    <t>Opening Balances-Programmes</t>
  </si>
  <si>
    <t>Appeal/Project Balance Reallocation</t>
  </si>
  <si>
    <t>Statutory Contributions</t>
  </si>
  <si>
    <t>CAID410</t>
  </si>
  <si>
    <t>CAID</t>
  </si>
  <si>
    <t>Statutory &amp; Membership Income</t>
  </si>
  <si>
    <t>Statutory contributions received</t>
  </si>
  <si>
    <t>Statutory Contributions-Assistance</t>
  </si>
  <si>
    <t>Stat Contribs paid in excess of bare</t>
  </si>
  <si>
    <t>Contributions IFRC to IFRC UN Inc</t>
  </si>
  <si>
    <t>Membership fee from IFRC</t>
  </si>
  <si>
    <t>CAID415</t>
  </si>
  <si>
    <t>Membership Fees income</t>
  </si>
  <si>
    <t>Services</t>
  </si>
  <si>
    <t>CAIE420</t>
  </si>
  <si>
    <t>Supplementary Services invoices</t>
  </si>
  <si>
    <t>CAIE</t>
  </si>
  <si>
    <t>Services Income</t>
  </si>
  <si>
    <t>Service Agreements -Reimb Exps</t>
  </si>
  <si>
    <t>Service Income Forex</t>
  </si>
  <si>
    <t>Service Agreements - Fees</t>
  </si>
  <si>
    <t>CAIE421</t>
  </si>
  <si>
    <t>Services Fees</t>
  </si>
  <si>
    <t>Cost recovery income</t>
  </si>
  <si>
    <t>Design &amp; Publications Fee Income</t>
  </si>
  <si>
    <t>New York Office Fundraising Fee</t>
  </si>
  <si>
    <t>Studio Rental</t>
  </si>
  <si>
    <t>Global Fleet Management</t>
  </si>
  <si>
    <t>Rental income</t>
  </si>
  <si>
    <t>Transfers of Income</t>
  </si>
  <si>
    <t>CAIF430</t>
  </si>
  <si>
    <t>Voluntary Income Cash</t>
  </si>
  <si>
    <t>CAIF</t>
  </si>
  <si>
    <t>Voluntary Contributions</t>
  </si>
  <si>
    <t>Voluntary Contribution Balance Reall</t>
  </si>
  <si>
    <t>Transfers of income</t>
  </si>
  <si>
    <t>Pledge balance transfer income</t>
  </si>
  <si>
    <t>Voluntary contributions-non earmar</t>
  </si>
  <si>
    <t>Voluntary contributions-by Appeal</t>
  </si>
  <si>
    <t>Voluntary contributions-project ea</t>
  </si>
  <si>
    <t>Voluntary contributions-subject ea</t>
  </si>
  <si>
    <t>Sundry donations</t>
  </si>
  <si>
    <t>Pledge roundings</t>
  </si>
  <si>
    <t>Contribution forex difference</t>
  </si>
  <si>
    <t>Contributions- local curr difference</t>
  </si>
  <si>
    <t>Pledge income deferral</t>
  </si>
  <si>
    <t>CAIF438</t>
  </si>
  <si>
    <t>Voluntary Income Deferred</t>
  </si>
  <si>
    <t>Outstanding Pledge Income</t>
  </si>
  <si>
    <t>CAIF439</t>
  </si>
  <si>
    <t>Voluntary Income Pledges</t>
  </si>
  <si>
    <t>Unrealised pledge forex difference</t>
  </si>
  <si>
    <t>Voluntary Income Goods &amp; Transport</t>
  </si>
  <si>
    <t>CAIF440</t>
  </si>
  <si>
    <t>Voluntary contributions-Goods</t>
  </si>
  <si>
    <t>Voluntary contributions-Transport</t>
  </si>
  <si>
    <t>Voluntary contrib's-Other In Kind</t>
  </si>
  <si>
    <t>Voluntary contributions-Fixed Assets</t>
  </si>
  <si>
    <t>Voluntary contributions-ERU</t>
  </si>
  <si>
    <t>Voluntary Income Personnel</t>
  </si>
  <si>
    <t>CAIF441</t>
  </si>
  <si>
    <t>Voluntary contrib's-Delegates</t>
  </si>
  <si>
    <t>Voluntary contrib's-Staff on Loan</t>
  </si>
  <si>
    <t>Voluntary contrib's-Consultant</t>
  </si>
  <si>
    <t>DREF Allocations</t>
  </si>
  <si>
    <t>CAIG433</t>
  </si>
  <si>
    <t>CAIG</t>
  </si>
  <si>
    <t>Fund Allocations</t>
  </si>
  <si>
    <t>DREF Loan</t>
  </si>
  <si>
    <t>DREF Grant</t>
  </si>
  <si>
    <t>CBF Allocation ICB</t>
  </si>
  <si>
    <t>CAIG434</t>
  </si>
  <si>
    <t>CBF Allocations</t>
  </si>
  <si>
    <t>CBF Allocations SOS</t>
  </si>
  <si>
    <t>CBF Allocations UODI</t>
  </si>
  <si>
    <t>Polio &amp; Measles fund allocation</t>
  </si>
  <si>
    <t>CAIG435</t>
  </si>
  <si>
    <t>POLIO &amp; MEASLES Allocations</t>
  </si>
  <si>
    <t>IFRC at the UN Inc Allocation</t>
  </si>
  <si>
    <t>CAIG436</t>
  </si>
  <si>
    <t>IFRC at the UN Inc allocations</t>
  </si>
  <si>
    <t>Investment Income</t>
  </si>
  <si>
    <t>CAIH450</t>
  </si>
  <si>
    <t>Bank Interest</t>
  </si>
  <si>
    <t>CAIH</t>
  </si>
  <si>
    <t>Finance Income, net</t>
  </si>
  <si>
    <t>Interest Income (Field)</t>
  </si>
  <si>
    <t>Interest-Postal Checking current acc</t>
  </si>
  <si>
    <t>Interest-Credit Suisse current a/c</t>
  </si>
  <si>
    <t>Interest-Credit lyonnais current a</t>
  </si>
  <si>
    <t>Interest-Morgan Guaranty current a</t>
  </si>
  <si>
    <t>Interest-Lloyds Bank-London c/a</t>
  </si>
  <si>
    <t>Interest-Credit lyonnais Canada c/</t>
  </si>
  <si>
    <t>Interest-Lombard Odier Current Acc</t>
  </si>
  <si>
    <t>Interest-Banque Scandinave C/A</t>
  </si>
  <si>
    <t>Interest-Lombard Odier Transit Acc</t>
  </si>
  <si>
    <t>Interest-Swiss Bank Corp. CALL Acc</t>
  </si>
  <si>
    <t>Interest-UBS L/C - CHF</t>
  </si>
  <si>
    <t>Interest-UBS L/C Siam - CHF</t>
  </si>
  <si>
    <t>Interest-Credit Suisse CALL Accoun</t>
  </si>
  <si>
    <t>Interest-Credit Lyonnais CALL Acco</t>
  </si>
  <si>
    <t>Interest-Citicorp Bank CALL Accoun</t>
  </si>
  <si>
    <t>Interest-Standard Chartered CALL A</t>
  </si>
  <si>
    <t>Interest- JP Morgan CALL A</t>
  </si>
  <si>
    <t>Interest-Morgan Grenfell Call Acco</t>
  </si>
  <si>
    <t>Interest-Term Deposit-Federation</t>
  </si>
  <si>
    <t>Interest-Swiss Bank Corp. Term Dep</t>
  </si>
  <si>
    <t>Interest-Union Bank of Switzerland</t>
  </si>
  <si>
    <t>Interest-Credit Suisse Term Deposi</t>
  </si>
  <si>
    <t>Interest-Credit Lyonnais Term Depo</t>
  </si>
  <si>
    <t>Interest-Citicorp Bank Term Deposi</t>
  </si>
  <si>
    <t>Interest-United Overseas Bank T/D</t>
  </si>
  <si>
    <t>Interest-Banque Bruxelles Lambert</t>
  </si>
  <si>
    <t>Interest-Standard Chartered T/D</t>
  </si>
  <si>
    <t>Interest JP Morgan</t>
  </si>
  <si>
    <t>Interest ING TD CHF</t>
  </si>
  <si>
    <t>Interest-DnB NOR Term Dep</t>
  </si>
  <si>
    <t>Interest-Standard Term Dep</t>
  </si>
  <si>
    <t>Interest-Barclays Term Dep</t>
  </si>
  <si>
    <t>Interest-Lombard Odier Term Deposi</t>
  </si>
  <si>
    <t>Interest-Banque Scandinave T/D</t>
  </si>
  <si>
    <t>Interest-Morgan Grenfell Term Depo</t>
  </si>
  <si>
    <t>Bank Overdraft Interest IFRC</t>
  </si>
  <si>
    <t>Interest -Lombard Odier-Bonds</t>
  </si>
  <si>
    <t>CAIH480</t>
  </si>
  <si>
    <t>Investment Income Bonds</t>
  </si>
  <si>
    <t>Interest-Lombard Odier-Bonds Transit</t>
  </si>
  <si>
    <t>Interest-Banque Scandinave-Bonds</t>
  </si>
  <si>
    <t>Interest-Morgan Grenfell-Bonds</t>
  </si>
  <si>
    <t>Revaluation inv portfolio</t>
  </si>
  <si>
    <t>Revaluation PAM Foreign Bonds</t>
  </si>
  <si>
    <t>Accrued Interest Paid on Bonds-INV.M</t>
  </si>
  <si>
    <t>Dividends-B.I.S. Gold Shares</t>
  </si>
  <si>
    <t>CAIH483</t>
  </si>
  <si>
    <t>Investment Income Equities</t>
  </si>
  <si>
    <t>Dividends-Lombard Odier-Shares</t>
  </si>
  <si>
    <t>Revaluation equities portfolio</t>
  </si>
  <si>
    <t>Income equities portfolio</t>
  </si>
  <si>
    <t>PAM Bond Income</t>
  </si>
  <si>
    <t>Commission on Transactions INV.MGR.</t>
  </si>
  <si>
    <t>Inv. Managers Bank Overdraft Interes</t>
  </si>
  <si>
    <t>Interest Income</t>
  </si>
  <si>
    <t>CAIJ495</t>
  </si>
  <si>
    <t>Interest Allocation to Programmes</t>
  </si>
  <si>
    <t>CAIJ</t>
  </si>
  <si>
    <t>Interest Allocation</t>
  </si>
  <si>
    <t>Interest Paid on Development Fund</t>
  </si>
  <si>
    <t>Interest Paid on Disaster Relief Fun</t>
  </si>
  <si>
    <t>Interest Paid on Youth Fund</t>
  </si>
  <si>
    <t>Interest Paid on Special Programme F</t>
  </si>
  <si>
    <t>Interest Paid-National Society Adv</t>
  </si>
  <si>
    <t>CAIJ496</t>
  </si>
  <si>
    <t>Interest  -  National Societies</t>
  </si>
  <si>
    <t>Interest Received-National Society</t>
  </si>
  <si>
    <t>Hosted Projects Service Fee Income</t>
  </si>
  <si>
    <t>CAIL425</t>
  </si>
  <si>
    <t>Hosting fee</t>
  </si>
  <si>
    <t>CAIL</t>
  </si>
  <si>
    <t>Indirect Costs Recovery Income</t>
  </si>
  <si>
    <t>Reimbursement of hosting fee</t>
  </si>
  <si>
    <t>Operations Support Recoveries</t>
  </si>
  <si>
    <t>CAIL497</t>
  </si>
  <si>
    <t>Op s Support Recoveries -Regional De</t>
  </si>
  <si>
    <t>Op s Support -Country Delegations</t>
  </si>
  <si>
    <t>PSR Programme Support Recoveries</t>
  </si>
  <si>
    <t>CAIL498</t>
  </si>
  <si>
    <t>Programme &amp; Service Support Recovery</t>
  </si>
  <si>
    <t>Programme Support Recovery</t>
  </si>
  <si>
    <t>PSSR on Inkind Donations</t>
  </si>
  <si>
    <t>Prog &amp; Service Support Surplus Alloc</t>
  </si>
  <si>
    <t>Corporate Donations Fee Income</t>
  </si>
  <si>
    <t>CAIM426</t>
  </si>
  <si>
    <t>Fundraising Fees</t>
  </si>
  <si>
    <t>CAIM</t>
  </si>
  <si>
    <t>Pledge Specific Fees</t>
  </si>
  <si>
    <t>Pledge earmarking fee Income</t>
  </si>
  <si>
    <t>CAIM427</t>
  </si>
  <si>
    <t>financial report fee Income</t>
  </si>
  <si>
    <t>CAIM428</t>
  </si>
  <si>
    <t>narrative report fee Income</t>
  </si>
  <si>
    <t>invoice fee Income</t>
  </si>
  <si>
    <t>audit fee Income</t>
  </si>
  <si>
    <t>Deficit Write-Off</t>
  </si>
  <si>
    <t>CAIN490</t>
  </si>
  <si>
    <t>Write off &amp; provisions</t>
  </si>
  <si>
    <t>CAIN</t>
  </si>
  <si>
    <t>Miscellaneous Income</t>
  </si>
  <si>
    <t>Field Project deficit write-off</t>
  </si>
  <si>
    <t>Provision for doubtful pledges</t>
  </si>
  <si>
    <t>Provision for deficits</t>
  </si>
  <si>
    <t>Sales of Stock Items</t>
  </si>
  <si>
    <t>CAIN491</t>
  </si>
  <si>
    <t>Sales</t>
  </si>
  <si>
    <t>Internal Sales</t>
  </si>
  <si>
    <t>Profit and Loss on Sale of Assets</t>
  </si>
  <si>
    <t>CAIN499</t>
  </si>
  <si>
    <t>Sundry Income</t>
  </si>
  <si>
    <t>Field Project generated income</t>
  </si>
  <si>
    <t>Sundry income</t>
  </si>
  <si>
    <t>IMPLEMENTATION COSTS</t>
  </si>
  <si>
    <t>REMUNERATION COSTS</t>
  </si>
  <si>
    <t>Rate</t>
  </si>
  <si>
    <t>Result 5</t>
  </si>
  <si>
    <t>Result 6</t>
  </si>
  <si>
    <t>Result 7</t>
  </si>
  <si>
    <t>Result 8</t>
  </si>
  <si>
    <t>Result 9</t>
  </si>
  <si>
    <t>Qty</t>
  </si>
  <si>
    <t>Unit</t>
  </si>
  <si>
    <t>Frequency</t>
  </si>
  <si>
    <t>days / Month</t>
  </si>
  <si>
    <t>Unit Price</t>
  </si>
  <si>
    <t>Budget LC</t>
  </si>
  <si>
    <t>Budget EUR</t>
  </si>
  <si>
    <t>%</t>
  </si>
  <si>
    <t>ER5</t>
  </si>
  <si>
    <t>ER6</t>
  </si>
  <si>
    <t>ER7</t>
  </si>
  <si>
    <t>ER8</t>
  </si>
  <si>
    <t>ER9</t>
  </si>
  <si>
    <t>pieces</t>
  </si>
  <si>
    <t>lumpsum</t>
  </si>
  <si>
    <t>kits</t>
  </si>
  <si>
    <t>parts</t>
  </si>
  <si>
    <t>satchet</t>
  </si>
  <si>
    <t>set</t>
  </si>
  <si>
    <t>vehicle</t>
  </si>
  <si>
    <t>motorcycles</t>
  </si>
  <si>
    <t>equipment</t>
  </si>
  <si>
    <t>months</t>
  </si>
  <si>
    <t>trips</t>
  </si>
  <si>
    <t>kilometer</t>
  </si>
  <si>
    <t>volunteers</t>
  </si>
  <si>
    <t>events</t>
  </si>
  <si>
    <t>training</t>
  </si>
  <si>
    <t>visits</t>
  </si>
  <si>
    <t>units</t>
  </si>
  <si>
    <t>Subtotal Direct Costs</t>
  </si>
  <si>
    <t>Indirect Cost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</si>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</sst>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 * #,##0.00_ ;_ * \-#,##0.00_ ;_ * &quot;-&quot;??_ ;_ @_ "/>
    <numFmt numFmtId="165" formatCode="_-* #,##0_-;\-* #,##0_-;_-* &quot;-&quot;??_-;_-@_-"/>
    <numFmt numFmtId="166" formatCode="_-[$$-409]* #,##0_ ;_-[$$-409]* \-#,##0\ ;_-[$$-409]* &quot;-&quot;??_ ;_-@_ "/>
    <numFmt numFmtId="167" formatCode="_-* #,##0.00_ _€_-;\-* #,##0.00_ _€_-;_-* &quot;-&quot;??_ _€_-;_-@_-"/>
    <numFmt numFmtId="168" formatCode="_(* #,##0.00_);_(* \(#,##0.00\);_(* &quot;-&quot;??_);_(@_)"/>
    <numFmt numFmtId="169" formatCode="_(&quot;$&quot;* #,##0.00_);_(&quot;$&quot;* \(#,##0.00\);_(&quot;$&quot;* &quot;-&quot;??_);_(@_)"/>
    <numFmt numFmtId="170" formatCode="_ [$€-2]\ * #,##0.00_ ;_ [$€-2]\ * \-#,##0.00_ ;_ [$€-2]\ * &quot;-&quot;??_ "/>
    <numFmt numFmtId="171" formatCode="_(* #,##0_);_(* \(#,##0\);_(* &quot;-&quot;??_);_(@_)"/>
    <numFmt numFmtId="172" formatCode="_(* #,##0_);_(* \(#,##0\);_(* &quot;-&quot;_);_(@_)"/>
  </numFmts>
  <fonts count="6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i/>
      <sz val="10"/>
      <name val="Arial"/>
      <family val="2"/>
    </font>
    <font>
      <b/>
      <sz val="11"/>
      <color rgb="FF69322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6"/>
      <color indexed="12"/>
      <name val="Arial"/>
      <family val="2"/>
    </font>
    <font>
      <sz val="10"/>
      <color indexed="12"/>
      <name val="Arial"/>
      <family val="2"/>
    </font>
    <font>
      <b/>
      <sz val="10"/>
      <color rgb="FF0000FF"/>
      <name val="Arial"/>
      <family val="2"/>
    </font>
    <font>
      <sz val="10"/>
      <color theme="0" tint="-0.249977111117893"/>
      <name val="Arial"/>
      <family val="2"/>
    </font>
    <font>
      <u/>
      <sz val="10"/>
      <name val="Arial"/>
      <family val="2"/>
    </font>
    <font>
      <u/>
      <sz val="10"/>
      <color theme="1"/>
      <name val="Arial"/>
      <family val="2"/>
    </font>
    <font>
      <sz val="8"/>
      <name val="Arial"/>
      <family val="2"/>
    </font>
    <font>
      <sz val="8"/>
      <color theme="0" tint="-0.249977111117893"/>
      <name val="Arial"/>
      <family val="2"/>
    </font>
    <font>
      <sz val="8"/>
      <name val="Arial Narrow"/>
      <family val="2"/>
    </font>
    <font>
      <b/>
      <u/>
      <sz val="10"/>
      <name val="Arial"/>
      <family val="2"/>
    </font>
    <font>
      <b/>
      <u/>
      <sz val="10"/>
      <color theme="0" tint="-0.249977111117893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u val="singleAccounting"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249977111117893"/>
      <name val="Arial"/>
      <family val="2"/>
    </font>
    <font>
      <b/>
      <sz val="10"/>
      <name val="Arial"/>
      <family val="2"/>
    </font>
    <font>
      <sz val="8"/>
      <color theme="2" tint="-9.9978637043366805E-2"/>
      <name val="Arial Narrow"/>
      <family val="2"/>
    </font>
    <font>
      <sz val="8"/>
      <color theme="2" tint="-9.9978637043366805E-2"/>
      <name val="Arial"/>
      <family val="2"/>
    </font>
    <font>
      <sz val="11"/>
      <color theme="0" tint="-0.249977111117893"/>
      <name val="Calibri"/>
      <family val="2"/>
      <scheme val="minor"/>
    </font>
    <font>
      <sz val="8"/>
      <color theme="0" tint="-0.14999847407452621"/>
      <name val="Arial"/>
      <family val="2"/>
    </font>
    <font>
      <i/>
      <sz val="11"/>
      <color rgb="FF7F7F7F"/>
      <name val="Calibri"/>
      <family val="2"/>
      <scheme val="minor"/>
    </font>
    <font>
      <b/>
      <sz val="20"/>
      <color theme="1"/>
      <name val="Arial"/>
      <family val="2"/>
    </font>
    <font>
      <b/>
      <i/>
      <sz val="12"/>
      <color rgb="FF786964"/>
      <name val="Arial"/>
      <family val="2"/>
    </font>
    <font>
      <sz val="12"/>
      <color theme="1"/>
      <name val="Arial"/>
      <family val="2"/>
    </font>
    <font>
      <i/>
      <sz val="8"/>
      <color rgb="FF7F7F7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8"/>
      <color rgb="FFFF0000"/>
      <name val="Tahoma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7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4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43" fontId="3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8" borderId="1" applyNumberFormat="0" applyAlignment="0" applyProtection="0"/>
    <xf numFmtId="0" fontId="17" fillId="0" borderId="7" applyNumberFormat="0" applyFill="0" applyAlignment="0" applyProtection="0"/>
    <xf numFmtId="43" fontId="3" fillId="0" borderId="0" applyFont="0" applyFill="0" applyBorder="0" applyAlignment="0" applyProtection="0"/>
    <xf numFmtId="0" fontId="18" fillId="23" borderId="0" applyNumberFormat="0" applyBorder="0" applyAlignment="0" applyProtection="0"/>
    <xf numFmtId="0" fontId="5" fillId="0" borderId="0"/>
    <xf numFmtId="0" fontId="1" fillId="0" borderId="0"/>
    <xf numFmtId="0" fontId="3" fillId="24" borderId="8" applyNumberFormat="0" applyFont="0" applyAlignment="0" applyProtection="0"/>
    <xf numFmtId="0" fontId="19" fillId="21" borderId="9" applyNumberFormat="0" applyAlignment="0" applyProtection="0"/>
    <xf numFmtId="9" fontId="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5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166" fontId="5" fillId="25" borderId="0" applyNumberFormat="0" applyBorder="0" applyAlignment="0" applyProtection="0"/>
    <xf numFmtId="166" fontId="5" fillId="25" borderId="0" applyNumberFormat="0" applyBorder="0" applyAlignment="0" applyProtection="0"/>
    <xf numFmtId="166" fontId="5" fillId="25" borderId="0" applyNumberFormat="0" applyBorder="0" applyAlignment="0" applyProtection="0"/>
    <xf numFmtId="166" fontId="5" fillId="25" borderId="0" applyNumberFormat="0" applyBorder="0" applyAlignment="0" applyProtection="0"/>
    <xf numFmtId="166" fontId="5" fillId="25" borderId="0" applyNumberFormat="0" applyBorder="0" applyAlignment="0" applyProtection="0"/>
    <xf numFmtId="166" fontId="5" fillId="2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2" fillId="5" borderId="0" applyNumberFormat="0" applyBorder="0" applyAlignment="0" applyProtection="0"/>
    <xf numFmtId="0" fontId="8" fillId="21" borderId="1" applyNumberFormat="0" applyAlignment="0" applyProtection="0"/>
    <xf numFmtId="0" fontId="9" fillId="22" borderId="2" applyNumberFormat="0" applyAlignment="0" applyProtection="0"/>
    <xf numFmtId="0" fontId="17" fillId="0" borderId="7" applyNumberFormat="0" applyFill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8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16" fillId="8" borderId="1" applyNumberFormat="0" applyAlignment="0" applyProtection="0"/>
    <xf numFmtId="170" fontId="1" fillId="0" borderId="0" applyFont="0" applyFill="0" applyBorder="0" applyAlignment="0" applyProtection="0"/>
    <xf numFmtId="0" fontId="24" fillId="2" borderId="0"/>
    <xf numFmtId="0" fontId="7" fillId="4" borderId="0" applyNumberFormat="0" applyBorder="0" applyAlignment="0" applyProtection="0"/>
    <xf numFmtId="0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" fillId="0" borderId="0"/>
    <xf numFmtId="166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6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5" fillId="0" borderId="0"/>
    <xf numFmtId="0" fontId="5" fillId="0" borderId="0"/>
    <xf numFmtId="166" fontId="5" fillId="0" borderId="0"/>
    <xf numFmtId="166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166" fontId="5" fillId="0" borderId="0"/>
    <xf numFmtId="0" fontId="1" fillId="0" borderId="0"/>
    <xf numFmtId="166" fontId="5" fillId="0" borderId="0"/>
    <xf numFmtId="166" fontId="5" fillId="0" borderId="0"/>
    <xf numFmtId="0" fontId="1" fillId="0" borderId="0"/>
    <xf numFmtId="0" fontId="1" fillId="0" borderId="0"/>
    <xf numFmtId="0" fontId="1" fillId="24" borderId="8" applyNumberFormat="0" applyFont="0" applyAlignment="0" applyProtection="0"/>
    <xf numFmtId="0" fontId="25" fillId="0" borderId="0">
      <alignment vertical="center" wrapText="1"/>
    </xf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9" fillId="21" borderId="9" applyNumberFormat="0" applyAlignment="0" applyProtection="0"/>
    <xf numFmtId="0" fontId="2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26" fillId="0" borderId="0"/>
    <xf numFmtId="0" fontId="27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5" fillId="0" borderId="0"/>
  </cellStyleXfs>
  <cellXfs count="159">
    <xf numFmtId="0" fontId="0" fillId="0" borderId="0" xfId="0"/>
    <xf numFmtId="0" fontId="28" fillId="0" borderId="0" xfId="4" applyFont="1" applyAlignment="1" applyProtection="1">
      <alignment horizontal="center" vertical="center"/>
    </xf>
    <xf numFmtId="1" fontId="29" fillId="0" borderId="0" xfId="4" applyNumberFormat="1" applyFont="1" applyAlignment="1" applyProtection="1">
      <alignment vertical="center"/>
    </xf>
    <xf numFmtId="0" fontId="30" fillId="0" borderId="0" xfId="4" applyFont="1" applyAlignment="1" applyProtection="1">
      <alignment horizontal="center" vertical="center"/>
    </xf>
    <xf numFmtId="0" fontId="1" fillId="0" borderId="0" xfId="4" applyFont="1" applyAlignment="1" applyProtection="1">
      <alignment vertical="center"/>
    </xf>
    <xf numFmtId="0" fontId="31" fillId="0" borderId="0" xfId="4" applyFont="1" applyAlignment="1" applyProtection="1">
      <alignment vertical="center"/>
    </xf>
    <xf numFmtId="0" fontId="32" fillId="0" borderId="0" xfId="4" applyFont="1" applyBorder="1" applyAlignment="1" applyProtection="1">
      <alignment horizontal="center" vertical="center"/>
    </xf>
    <xf numFmtId="0" fontId="33" fillId="0" borderId="0" xfId="4" applyFont="1" applyAlignment="1" applyProtection="1">
      <alignment horizontal="center" vertical="center"/>
    </xf>
    <xf numFmtId="0" fontId="1" fillId="26" borderId="0" xfId="4" applyFont="1" applyFill="1" applyBorder="1" applyAlignment="1" applyProtection="1">
      <alignment vertical="center"/>
    </xf>
    <xf numFmtId="4" fontId="1" fillId="0" borderId="0" xfId="4" applyNumberFormat="1" applyFont="1" applyAlignment="1" applyProtection="1">
      <alignment vertical="center"/>
    </xf>
    <xf numFmtId="0" fontId="5" fillId="0" borderId="0" xfId="5" applyProtection="1"/>
    <xf numFmtId="49" fontId="34" fillId="0" borderId="10" xfId="6" applyNumberFormat="1" applyFont="1" applyBorder="1" applyAlignment="1" applyProtection="1">
      <alignment vertical="center"/>
    </xf>
    <xf numFmtId="49" fontId="35" fillId="0" borderId="10" xfId="6" applyNumberFormat="1" applyFont="1" applyBorder="1" applyAlignment="1" applyProtection="1">
      <alignment horizontal="center" vertical="center"/>
    </xf>
    <xf numFmtId="0" fontId="36" fillId="0" borderId="11" xfId="4" applyNumberFormat="1" applyFont="1" applyFill="1" applyBorder="1" applyAlignment="1" applyProtection="1">
      <alignment horizontal="center" vertical="center"/>
    </xf>
    <xf numFmtId="0" fontId="32" fillId="0" borderId="0" xfId="4" applyFont="1" applyAlignment="1" applyProtection="1">
      <alignment horizontal="center" vertical="center"/>
    </xf>
    <xf numFmtId="1" fontId="29" fillId="27" borderId="0" xfId="4" applyNumberFormat="1" applyFont="1" applyFill="1" applyAlignment="1" applyProtection="1">
      <alignment vertical="center"/>
    </xf>
    <xf numFmtId="0" fontId="37" fillId="27" borderId="0" xfId="4" applyFont="1" applyFill="1" applyAlignment="1" applyProtection="1">
      <alignment vertical="center"/>
    </xf>
    <xf numFmtId="0" fontId="1" fillId="27" borderId="0" xfId="4" applyFont="1" applyFill="1" applyAlignment="1" applyProtection="1">
      <alignment vertical="center"/>
    </xf>
    <xf numFmtId="3" fontId="38" fillId="27" borderId="0" xfId="4" applyNumberFormat="1" applyFont="1" applyFill="1" applyBorder="1" applyAlignment="1" applyProtection="1">
      <alignment vertical="center"/>
    </xf>
    <xf numFmtId="3" fontId="37" fillId="27" borderId="0" xfId="4" applyNumberFormat="1" applyFont="1" applyFill="1" applyBorder="1" applyAlignment="1" applyProtection="1">
      <alignment vertical="center"/>
    </xf>
    <xf numFmtId="3" fontId="37" fillId="26" borderId="0" xfId="4" applyNumberFormat="1" applyFont="1" applyFill="1" applyBorder="1" applyAlignment="1" applyProtection="1">
      <alignment vertical="center"/>
    </xf>
    <xf numFmtId="1" fontId="1" fillId="28" borderId="0" xfId="4" applyNumberFormat="1" applyFont="1" applyFill="1" applyAlignment="1" applyProtection="1">
      <alignment horizontal="left" vertical="center"/>
    </xf>
    <xf numFmtId="0" fontId="39" fillId="28" borderId="0" xfId="4" applyFont="1" applyFill="1" applyAlignment="1" applyProtection="1">
      <alignment vertical="center"/>
    </xf>
    <xf numFmtId="0" fontId="1" fillId="28" borderId="0" xfId="4" applyFont="1" applyFill="1" applyAlignment="1" applyProtection="1">
      <alignment vertical="center"/>
    </xf>
    <xf numFmtId="171" fontId="1" fillId="28" borderId="0" xfId="7" applyNumberFormat="1" applyFont="1" applyFill="1" applyAlignment="1" applyProtection="1">
      <alignment vertical="center"/>
    </xf>
    <xf numFmtId="171" fontId="1" fillId="0" borderId="0" xfId="4" applyNumberFormat="1" applyFont="1" applyAlignment="1" applyProtection="1">
      <alignment vertical="center"/>
    </xf>
    <xf numFmtId="1" fontId="36" fillId="0" borderId="11" xfId="4" applyNumberFormat="1" applyFont="1" applyFill="1" applyBorder="1" applyAlignment="1" applyProtection="1">
      <alignment horizontal="left" vertical="center"/>
    </xf>
    <xf numFmtId="0" fontId="40" fillId="0" borderId="0" xfId="4" applyFont="1" applyAlignment="1" applyProtection="1">
      <alignment vertical="center"/>
    </xf>
    <xf numFmtId="0" fontId="34" fillId="0" borderId="0" xfId="4" applyFont="1" applyAlignment="1" applyProtection="1">
      <alignment vertical="center"/>
    </xf>
    <xf numFmtId="171" fontId="34" fillId="0" borderId="0" xfId="7" applyNumberFormat="1" applyFont="1" applyAlignment="1" applyProtection="1">
      <alignment vertical="center"/>
    </xf>
    <xf numFmtId="43" fontId="5" fillId="0" borderId="0" xfId="272" applyProtection="1"/>
    <xf numFmtId="0" fontId="36" fillId="0" borderId="11" xfId="4" applyNumberFormat="1" applyFont="1" applyFill="1" applyBorder="1" applyAlignment="1" applyProtection="1">
      <alignment horizontal="left" vertical="center"/>
    </xf>
    <xf numFmtId="1" fontId="36" fillId="0" borderId="0" xfId="4" applyNumberFormat="1" applyFont="1" applyFill="1" applyBorder="1" applyAlignment="1" applyProtection="1">
      <alignment horizontal="left" vertical="center"/>
    </xf>
    <xf numFmtId="1" fontId="1" fillId="0" borderId="0" xfId="4" applyNumberFormat="1" applyFont="1" applyAlignment="1" applyProtection="1">
      <alignment vertical="center"/>
    </xf>
    <xf numFmtId="0" fontId="39" fillId="0" borderId="0" xfId="4" applyFont="1" applyAlignment="1" applyProtection="1">
      <alignment vertical="center"/>
    </xf>
    <xf numFmtId="171" fontId="1" fillId="0" borderId="0" xfId="7" applyNumberFormat="1" applyFont="1" applyAlignment="1" applyProtection="1">
      <alignment vertical="center"/>
    </xf>
    <xf numFmtId="43" fontId="1" fillId="0" borderId="0" xfId="4" applyNumberFormat="1" applyFont="1" applyAlignment="1" applyProtection="1">
      <alignment vertical="center"/>
    </xf>
    <xf numFmtId="171" fontId="31" fillId="28" borderId="0" xfId="7" applyNumberFormat="1" applyFont="1" applyFill="1" applyAlignment="1" applyProtection="1">
      <alignment vertical="center"/>
    </xf>
    <xf numFmtId="171" fontId="1" fillId="26" borderId="0" xfId="7" applyNumberFormat="1" applyFont="1" applyFill="1" applyBorder="1" applyAlignment="1" applyProtection="1">
      <alignment vertical="center"/>
    </xf>
    <xf numFmtId="1" fontId="1" fillId="27" borderId="0" xfId="4" applyNumberFormat="1" applyFont="1" applyFill="1" applyAlignment="1" applyProtection="1">
      <alignment vertical="center"/>
    </xf>
    <xf numFmtId="172" fontId="37" fillId="26" borderId="0" xfId="4" applyNumberFormat="1" applyFont="1" applyFill="1" applyBorder="1" applyAlignment="1" applyProtection="1">
      <alignment vertical="center"/>
    </xf>
    <xf numFmtId="0" fontId="36" fillId="0" borderId="0" xfId="4" applyNumberFormat="1" applyFont="1" applyFill="1" applyBorder="1" applyAlignment="1" applyProtection="1">
      <alignment horizontal="left" vertical="center"/>
    </xf>
    <xf numFmtId="172" fontId="41" fillId="26" borderId="0" xfId="4" applyNumberFormat="1" applyFont="1" applyFill="1" applyBorder="1" applyAlignment="1" applyProtection="1">
      <alignment vertical="center"/>
    </xf>
    <xf numFmtId="1" fontId="1" fillId="29" borderId="0" xfId="4" applyNumberFormat="1" applyFont="1" applyFill="1" applyAlignment="1" applyProtection="1">
      <alignment vertical="center"/>
    </xf>
    <xf numFmtId="0" fontId="42" fillId="29" borderId="0" xfId="4" applyFont="1" applyFill="1" applyAlignment="1" applyProtection="1">
      <alignment vertical="center"/>
    </xf>
    <xf numFmtId="0" fontId="1" fillId="29" borderId="0" xfId="4" applyFont="1" applyFill="1" applyAlignment="1" applyProtection="1">
      <alignment vertical="center"/>
    </xf>
    <xf numFmtId="172" fontId="43" fillId="29" borderId="12" xfId="4" applyNumberFormat="1" applyFont="1" applyFill="1" applyBorder="1" applyAlignment="1" applyProtection="1">
      <alignment vertical="center"/>
    </xf>
    <xf numFmtId="172" fontId="44" fillId="29" borderId="12" xfId="4" applyNumberFormat="1" applyFont="1" applyFill="1" applyBorder="1" applyAlignment="1" applyProtection="1">
      <alignment vertical="center"/>
    </xf>
    <xf numFmtId="172" fontId="44" fillId="26" borderId="0" xfId="4" applyNumberFormat="1" applyFont="1" applyFill="1" applyBorder="1" applyAlignment="1" applyProtection="1">
      <alignment vertical="center"/>
    </xf>
    <xf numFmtId="1" fontId="45" fillId="0" borderId="0" xfId="4" applyNumberFormat="1" applyFont="1" applyFill="1" applyBorder="1" applyAlignment="1" applyProtection="1">
      <alignment horizontal="left" vertical="center"/>
    </xf>
    <xf numFmtId="0" fontId="46" fillId="0" borderId="0" xfId="4" applyFont="1" applyAlignment="1" applyProtection="1">
      <alignment vertical="center"/>
    </xf>
    <xf numFmtId="171" fontId="46" fillId="0" borderId="0" xfId="7" applyNumberFormat="1" applyFont="1" applyAlignment="1" applyProtection="1">
      <alignment vertical="center"/>
    </xf>
    <xf numFmtId="43" fontId="34" fillId="0" borderId="0" xfId="4" applyNumberFormat="1" applyFont="1" applyAlignment="1" applyProtection="1">
      <alignment vertical="center"/>
    </xf>
    <xf numFmtId="0" fontId="44" fillId="29" borderId="0" xfId="4" applyFont="1" applyFill="1" applyAlignment="1" applyProtection="1">
      <alignment vertical="center"/>
    </xf>
    <xf numFmtId="9" fontId="44" fillId="29" borderId="0" xfId="8" applyFont="1" applyFill="1" applyAlignment="1" applyProtection="1">
      <alignment horizontal="center" vertical="center"/>
    </xf>
    <xf numFmtId="9" fontId="43" fillId="29" borderId="0" xfId="8" applyFont="1" applyFill="1" applyAlignment="1" applyProtection="1">
      <alignment horizontal="center" vertical="center"/>
    </xf>
    <xf numFmtId="172" fontId="44" fillId="29" borderId="0" xfId="4" applyNumberFormat="1" applyFont="1" applyFill="1" applyAlignment="1" applyProtection="1">
      <alignment vertical="center"/>
    </xf>
    <xf numFmtId="0" fontId="39" fillId="0" borderId="0" xfId="4" applyFont="1" applyAlignment="1" applyProtection="1">
      <alignment horizontal="left" vertical="center"/>
    </xf>
    <xf numFmtId="168" fontId="46" fillId="0" borderId="0" xfId="7" applyNumberFormat="1" applyFont="1" applyAlignment="1" applyProtection="1">
      <alignment vertical="center"/>
    </xf>
    <xf numFmtId="0" fontId="44" fillId="29" borderId="0" xfId="4" applyFont="1" applyFill="1" applyBorder="1" applyAlignment="1" applyProtection="1">
      <alignment horizontal="left" vertical="center"/>
    </xf>
    <xf numFmtId="0" fontId="31" fillId="29" borderId="0" xfId="4" applyFont="1" applyFill="1" applyAlignment="1" applyProtection="1">
      <alignment vertical="center"/>
    </xf>
    <xf numFmtId="172" fontId="44" fillId="29" borderId="0" xfId="4" applyNumberFormat="1" applyFont="1" applyFill="1" applyBorder="1" applyAlignment="1" applyProtection="1">
      <alignment vertical="center"/>
    </xf>
    <xf numFmtId="43" fontId="46" fillId="0" borderId="0" xfId="7" applyNumberFormat="1" applyFont="1" applyAlignment="1" applyProtection="1">
      <alignment vertical="center"/>
    </xf>
    <xf numFmtId="172" fontId="1" fillId="0" borderId="0" xfId="4" applyNumberFormat="1" applyFont="1" applyAlignment="1" applyProtection="1">
      <alignment vertical="center"/>
    </xf>
    <xf numFmtId="0" fontId="47" fillId="0" borderId="0" xfId="5" applyFont="1" applyProtection="1"/>
    <xf numFmtId="0" fontId="48" fillId="0" borderId="0" xfId="4" applyFont="1" applyAlignment="1" applyProtection="1">
      <alignment horizontal="center" vertical="center"/>
    </xf>
    <xf numFmtId="9" fontId="34" fillId="0" borderId="10" xfId="273" applyFont="1" applyBorder="1" applyAlignment="1" applyProtection="1">
      <alignment horizontal="center" vertical="center"/>
    </xf>
    <xf numFmtId="9" fontId="37" fillId="27" borderId="0" xfId="273" applyFont="1" applyFill="1" applyBorder="1" applyAlignment="1" applyProtection="1">
      <alignment vertical="center"/>
    </xf>
    <xf numFmtId="1" fontId="44" fillId="29" borderId="0" xfId="4" applyNumberFormat="1" applyFont="1" applyFill="1" applyAlignment="1" applyProtection="1">
      <alignment vertical="center"/>
    </xf>
    <xf numFmtId="0" fontId="50" fillId="0" borderId="0" xfId="56" applyFont="1" applyFill="1" applyAlignment="1" applyProtection="1">
      <alignment vertical="top"/>
      <protection hidden="1"/>
    </xf>
    <xf numFmtId="0" fontId="50" fillId="0" borderId="0" xfId="56" applyFont="1" applyAlignment="1" applyProtection="1">
      <alignment vertical="top"/>
      <protection hidden="1"/>
    </xf>
    <xf numFmtId="0" fontId="53" fillId="0" borderId="0" xfId="274" applyFont="1" applyFill="1" applyProtection="1">
      <protection hidden="1"/>
    </xf>
    <xf numFmtId="0" fontId="54" fillId="0" borderId="0" xfId="56" applyFont="1" applyFill="1" applyProtection="1">
      <protection hidden="1"/>
    </xf>
    <xf numFmtId="0" fontId="55" fillId="0" borderId="0" xfId="56" applyFont="1" applyAlignment="1" applyProtection="1">
      <alignment vertical="top"/>
      <protection hidden="1"/>
    </xf>
    <xf numFmtId="0" fontId="56" fillId="0" borderId="0" xfId="56" applyNumberFormat="1" applyFont="1" applyAlignment="1" applyProtection="1">
      <alignment horizontal="center"/>
      <protection hidden="1"/>
    </xf>
    <xf numFmtId="0" fontId="55" fillId="0" borderId="0" xfId="56" applyFont="1" applyProtection="1">
      <protection hidden="1"/>
    </xf>
    <xf numFmtId="0" fontId="55" fillId="0" borderId="0" xfId="56" applyFont="1" applyAlignment="1" applyProtection="1">
      <alignment horizontal="center"/>
      <protection hidden="1"/>
    </xf>
    <xf numFmtId="0" fontId="54" fillId="0" borderId="0" xfId="56" applyFont="1" applyProtection="1">
      <protection hidden="1"/>
    </xf>
    <xf numFmtId="0" fontId="56" fillId="0" borderId="0" xfId="56" quotePrefix="1" applyNumberFormat="1" applyFont="1" applyAlignment="1" applyProtection="1">
      <alignment horizontal="center"/>
      <protection hidden="1"/>
    </xf>
    <xf numFmtId="0" fontId="55" fillId="0" borderId="0" xfId="56" applyNumberFormat="1" applyFont="1" applyAlignment="1" applyProtection="1">
      <alignment horizontal="center"/>
      <protection hidden="1"/>
    </xf>
    <xf numFmtId="3" fontId="30" fillId="0" borderId="0" xfId="4" applyNumberFormat="1" applyFont="1" applyAlignment="1" applyProtection="1">
      <alignment horizontal="center" vertical="center"/>
    </xf>
    <xf numFmtId="0" fontId="57" fillId="2" borderId="13" xfId="4" applyFont="1" applyFill="1" applyBorder="1" applyAlignment="1" applyProtection="1">
      <alignment horizontal="center" vertical="center" wrapText="1"/>
      <protection locked="0"/>
    </xf>
    <xf numFmtId="49" fontId="34" fillId="0" borderId="0" xfId="6" applyNumberFormat="1" applyFont="1" applyBorder="1" applyAlignment="1" applyProtection="1">
      <alignment horizontal="center" vertical="center"/>
    </xf>
    <xf numFmtId="49" fontId="34" fillId="0" borderId="0" xfId="6" applyNumberFormat="1" applyFont="1" applyBorder="1" applyAlignment="1" applyProtection="1">
      <alignment vertical="center"/>
    </xf>
    <xf numFmtId="3" fontId="57" fillId="0" borderId="0" xfId="4" applyNumberFormat="1" applyFont="1" applyAlignment="1" applyProtection="1">
      <alignment horizontal="center" vertical="center"/>
    </xf>
    <xf numFmtId="0" fontId="57" fillId="0" borderId="0" xfId="4" applyFont="1" applyAlignment="1" applyProtection="1">
      <alignment horizontal="center" vertical="center"/>
    </xf>
    <xf numFmtId="0" fontId="58" fillId="0" borderId="0" xfId="4" applyFont="1" applyAlignment="1" applyProtection="1">
      <alignment horizontal="center" vertical="center" wrapText="1"/>
    </xf>
    <xf numFmtId="0" fontId="57" fillId="0" borderId="0" xfId="4" applyFont="1" applyAlignment="1" applyProtection="1">
      <alignment horizontal="center" vertical="center" wrapText="1"/>
    </xf>
    <xf numFmtId="0" fontId="47" fillId="0" borderId="14" xfId="5" applyFont="1" applyBorder="1" applyProtection="1"/>
    <xf numFmtId="0" fontId="36" fillId="0" borderId="15" xfId="4" applyNumberFormat="1" applyFont="1" applyFill="1" applyBorder="1" applyAlignment="1" applyProtection="1">
      <alignment horizontal="center" vertical="center"/>
    </xf>
    <xf numFmtId="0" fontId="36" fillId="0" borderId="16" xfId="4" applyNumberFormat="1" applyFont="1" applyFill="1" applyBorder="1" applyAlignment="1" applyProtection="1">
      <alignment horizontal="centerContinuous" vertical="center"/>
    </xf>
    <xf numFmtId="0" fontId="36" fillId="0" borderId="16" xfId="4" applyNumberFormat="1" applyFont="1" applyFill="1" applyBorder="1" applyAlignment="1" applyProtection="1">
      <alignment horizontal="center" vertical="center"/>
    </xf>
    <xf numFmtId="0" fontId="32" fillId="0" borderId="17" xfId="4" applyFont="1" applyBorder="1" applyAlignment="1" applyProtection="1">
      <alignment horizontal="center" vertical="center"/>
    </xf>
    <xf numFmtId="3" fontId="37" fillId="27" borderId="0" xfId="4" applyNumberFormat="1" applyFont="1" applyFill="1" applyAlignment="1" applyProtection="1">
      <alignment vertical="center"/>
    </xf>
    <xf numFmtId="9" fontId="37" fillId="27" borderId="18" xfId="8" applyFont="1" applyFill="1" applyBorder="1" applyAlignment="1" applyProtection="1">
      <alignment horizontal="center" vertical="center"/>
    </xf>
    <xf numFmtId="3" fontId="37" fillId="27" borderId="19" xfId="4" applyNumberFormat="1" applyFont="1" applyFill="1" applyBorder="1" applyAlignment="1" applyProtection="1">
      <alignment vertical="center"/>
    </xf>
    <xf numFmtId="3" fontId="37" fillId="27" borderId="20" xfId="4" applyNumberFormat="1" applyFont="1" applyFill="1" applyBorder="1" applyAlignment="1" applyProtection="1">
      <alignment vertical="center"/>
    </xf>
    <xf numFmtId="3" fontId="39" fillId="28" borderId="0" xfId="4" applyNumberFormat="1" applyFont="1" applyFill="1" applyAlignment="1" applyProtection="1">
      <alignment vertical="center"/>
    </xf>
    <xf numFmtId="171" fontId="1" fillId="28" borderId="18" xfId="7" applyNumberFormat="1" applyFont="1" applyFill="1" applyBorder="1" applyAlignment="1" applyProtection="1">
      <alignment vertical="center"/>
    </xf>
    <xf numFmtId="171" fontId="1" fillId="28" borderId="19" xfId="7" applyNumberFormat="1" applyFont="1" applyFill="1" applyBorder="1" applyAlignment="1" applyProtection="1">
      <alignment vertical="center"/>
    </xf>
    <xf numFmtId="171" fontId="1" fillId="28" borderId="20" xfId="7" applyNumberFormat="1" applyFont="1" applyFill="1" applyBorder="1" applyAlignment="1" applyProtection="1">
      <alignment vertical="center"/>
    </xf>
    <xf numFmtId="0" fontId="28" fillId="0" borderId="0" xfId="4" applyFont="1" applyAlignment="1" applyProtection="1">
      <alignment horizontal="center" vertical="center"/>
      <protection locked="0"/>
    </xf>
    <xf numFmtId="3" fontId="40" fillId="30" borderId="21" xfId="4" applyNumberFormat="1" applyFont="1" applyFill="1" applyBorder="1" applyAlignment="1" applyProtection="1">
      <alignment horizontal="center" vertical="center"/>
      <protection locked="0"/>
    </xf>
    <xf numFmtId="0" fontId="40" fillId="30" borderId="21" xfId="4" applyFont="1" applyFill="1" applyBorder="1" applyAlignment="1" applyProtection="1">
      <alignment horizontal="center" vertical="center"/>
      <protection locked="0"/>
    </xf>
    <xf numFmtId="0" fontId="34" fillId="30" borderId="21" xfId="4" applyFont="1" applyFill="1" applyBorder="1" applyAlignment="1" applyProtection="1">
      <alignment horizontal="center" vertical="center"/>
      <protection locked="0"/>
    </xf>
    <xf numFmtId="165" fontId="34" fillId="30" borderId="21" xfId="85" applyNumberFormat="1" applyFont="1" applyFill="1" applyBorder="1" applyAlignment="1" applyProtection="1">
      <alignment vertical="center"/>
      <protection locked="0"/>
    </xf>
    <xf numFmtId="171" fontId="34" fillId="2" borderId="21" xfId="7" applyNumberFormat="1" applyFont="1" applyFill="1" applyBorder="1" applyAlignment="1" applyProtection="1">
      <alignment vertical="center"/>
    </xf>
    <xf numFmtId="9" fontId="34" fillId="30" borderId="18" xfId="8" applyFont="1" applyFill="1" applyBorder="1" applyAlignment="1" applyProtection="1">
      <alignment horizontal="center" vertical="center"/>
      <protection locked="0"/>
    </xf>
    <xf numFmtId="171" fontId="34" fillId="0" borderId="19" xfId="7" applyNumberFormat="1" applyFont="1" applyBorder="1" applyAlignment="1" applyProtection="1">
      <alignment vertical="center"/>
    </xf>
    <xf numFmtId="171" fontId="34" fillId="0" borderId="20" xfId="7" applyNumberFormat="1" applyFont="1" applyBorder="1" applyAlignment="1" applyProtection="1">
      <alignment vertical="center"/>
    </xf>
    <xf numFmtId="0" fontId="1" fillId="26" borderId="0" xfId="4" applyFont="1" applyFill="1" applyBorder="1" applyAlignment="1" applyProtection="1">
      <alignment vertical="center"/>
      <protection locked="0"/>
    </xf>
    <xf numFmtId="0" fontId="1" fillId="0" borderId="0" xfId="4" applyFont="1" applyAlignment="1" applyProtection="1">
      <alignment vertical="center"/>
      <protection locked="0"/>
    </xf>
    <xf numFmtId="0" fontId="5" fillId="0" borderId="0" xfId="5" applyProtection="1">
      <protection locked="0"/>
    </xf>
    <xf numFmtId="43" fontId="1" fillId="0" borderId="0" xfId="85" applyProtection="1">
      <protection locked="0"/>
    </xf>
    <xf numFmtId="3" fontId="40" fillId="0" borderId="0" xfId="4" applyNumberFormat="1" applyFont="1" applyAlignment="1" applyProtection="1">
      <alignment vertical="center"/>
      <protection locked="0"/>
    </xf>
    <xf numFmtId="0" fontId="40" fillId="0" borderId="0" xfId="4" applyFont="1" applyAlignment="1" applyProtection="1">
      <alignment vertical="center"/>
      <protection locked="0"/>
    </xf>
    <xf numFmtId="0" fontId="34" fillId="0" borderId="0" xfId="4" applyFont="1" applyAlignment="1" applyProtection="1">
      <alignment vertical="center"/>
      <protection locked="0"/>
    </xf>
    <xf numFmtId="171" fontId="34" fillId="0" borderId="18" xfId="7" applyNumberFormat="1" applyFont="1" applyBorder="1" applyAlignment="1" applyProtection="1">
      <alignment vertical="center"/>
      <protection locked="0"/>
    </xf>
    <xf numFmtId="43" fontId="1" fillId="0" borderId="0" xfId="85" applyProtection="1"/>
    <xf numFmtId="3" fontId="39" fillId="0" borderId="0" xfId="4" applyNumberFormat="1" applyFont="1" applyAlignment="1" applyProtection="1">
      <alignment vertical="center"/>
      <protection locked="0"/>
    </xf>
    <xf numFmtId="0" fontId="39" fillId="0" borderId="0" xfId="4" applyFont="1" applyAlignment="1" applyProtection="1">
      <alignment vertical="center"/>
      <protection locked="0"/>
    </xf>
    <xf numFmtId="171" fontId="1" fillId="0" borderId="18" xfId="7" applyNumberFormat="1" applyFont="1" applyBorder="1" applyAlignment="1" applyProtection="1">
      <alignment vertical="center"/>
      <protection locked="0"/>
    </xf>
    <xf numFmtId="171" fontId="1" fillId="0" borderId="19" xfId="7" applyNumberFormat="1" applyFont="1" applyBorder="1" applyAlignment="1" applyProtection="1">
      <alignment vertical="center"/>
    </xf>
    <xf numFmtId="43" fontId="1" fillId="0" borderId="20" xfId="4" applyNumberFormat="1" applyFont="1" applyBorder="1" applyAlignment="1" applyProtection="1">
      <alignment vertical="center"/>
    </xf>
    <xf numFmtId="0" fontId="28" fillId="0" borderId="0" xfId="4" applyFont="1" applyFill="1" applyAlignment="1" applyProtection="1">
      <alignment horizontal="center" vertical="center"/>
      <protection locked="0"/>
    </xf>
    <xf numFmtId="0" fontId="40" fillId="0" borderId="0" xfId="4" applyFont="1" applyFill="1" applyAlignment="1" applyProtection="1">
      <alignment vertical="center"/>
    </xf>
    <xf numFmtId="171" fontId="34" fillId="0" borderId="21" xfId="7" applyNumberFormat="1" applyFont="1" applyFill="1" applyBorder="1" applyAlignment="1" applyProtection="1">
      <alignment vertical="center"/>
    </xf>
    <xf numFmtId="171" fontId="34" fillId="0" borderId="0" xfId="7" applyNumberFormat="1" applyFont="1" applyFill="1" applyAlignment="1" applyProtection="1">
      <alignment vertical="center"/>
    </xf>
    <xf numFmtId="9" fontId="34" fillId="0" borderId="18" xfId="8" applyFont="1" applyFill="1" applyBorder="1" applyAlignment="1" applyProtection="1">
      <alignment horizontal="center" vertical="center"/>
      <protection locked="0"/>
    </xf>
    <xf numFmtId="171" fontId="34" fillId="0" borderId="19" xfId="7" applyNumberFormat="1" applyFont="1" applyFill="1" applyBorder="1" applyAlignment="1" applyProtection="1">
      <alignment vertical="center"/>
    </xf>
    <xf numFmtId="0" fontId="1" fillId="0" borderId="0" xfId="4" applyFont="1" applyFill="1" applyAlignment="1" applyProtection="1">
      <alignment vertical="center"/>
      <protection locked="0"/>
    </xf>
    <xf numFmtId="0" fontId="5" fillId="0" borderId="0" xfId="5" applyFill="1" applyProtection="1">
      <protection locked="0"/>
    </xf>
    <xf numFmtId="0" fontId="1" fillId="0" borderId="20" xfId="4" applyFont="1" applyBorder="1" applyAlignment="1" applyProtection="1">
      <alignment vertical="center"/>
    </xf>
    <xf numFmtId="9" fontId="59" fillId="30" borderId="18" xfId="8" applyFont="1" applyFill="1" applyBorder="1" applyAlignment="1" applyProtection="1">
      <alignment horizontal="center" vertical="center"/>
      <protection locked="0"/>
    </xf>
    <xf numFmtId="171" fontId="1" fillId="26" borderId="0" xfId="7" applyNumberFormat="1" applyFont="1" applyFill="1" applyBorder="1" applyAlignment="1" applyProtection="1">
      <alignment vertical="center"/>
      <protection locked="0"/>
    </xf>
    <xf numFmtId="0" fontId="1" fillId="0" borderId="18" xfId="4" applyFont="1" applyBorder="1" applyAlignment="1" applyProtection="1">
      <alignment vertical="center"/>
      <protection locked="0"/>
    </xf>
    <xf numFmtId="0" fontId="1" fillId="0" borderId="19" xfId="4" applyFont="1" applyBorder="1" applyAlignment="1" applyProtection="1">
      <alignment vertical="center"/>
    </xf>
    <xf numFmtId="171" fontId="1" fillId="0" borderId="20" xfId="7" applyNumberFormat="1" applyFont="1" applyBorder="1" applyAlignment="1" applyProtection="1">
      <alignment vertical="center"/>
    </xf>
    <xf numFmtId="3" fontId="42" fillId="29" borderId="0" xfId="4" applyNumberFormat="1" applyFont="1" applyFill="1" applyAlignment="1" applyProtection="1">
      <alignment vertical="center"/>
    </xf>
    <xf numFmtId="172" fontId="44" fillId="29" borderId="22" xfId="4" applyNumberFormat="1" applyFont="1" applyFill="1" applyBorder="1" applyAlignment="1" applyProtection="1">
      <alignment vertical="center"/>
    </xf>
    <xf numFmtId="172" fontId="44" fillId="29" borderId="23" xfId="4" applyNumberFormat="1" applyFont="1" applyFill="1" applyBorder="1" applyAlignment="1" applyProtection="1">
      <alignment vertical="center"/>
    </xf>
    <xf numFmtId="172" fontId="44" fillId="29" borderId="24" xfId="4" applyNumberFormat="1" applyFont="1" applyFill="1" applyBorder="1" applyAlignment="1" applyProtection="1">
      <alignment vertical="center"/>
    </xf>
    <xf numFmtId="3" fontId="46" fillId="0" borderId="0" xfId="4" applyNumberFormat="1" applyFont="1" applyAlignment="1" applyProtection="1">
      <alignment vertical="center"/>
      <protection locked="0"/>
    </xf>
    <xf numFmtId="0" fontId="46" fillId="0" borderId="0" xfId="4" applyFont="1" applyAlignment="1" applyProtection="1">
      <alignment vertical="center"/>
      <protection locked="0"/>
    </xf>
    <xf numFmtId="171" fontId="46" fillId="0" borderId="0" xfId="7" applyNumberFormat="1" applyFont="1" applyAlignment="1" applyProtection="1">
      <alignment vertical="center"/>
      <protection locked="0"/>
    </xf>
    <xf numFmtId="171" fontId="46" fillId="0" borderId="20" xfId="7" applyNumberFormat="1" applyFont="1" applyBorder="1" applyAlignment="1" applyProtection="1">
      <alignment vertical="center"/>
    </xf>
    <xf numFmtId="43" fontId="34" fillId="0" borderId="0" xfId="4" applyNumberFormat="1" applyFont="1" applyAlignment="1" applyProtection="1">
      <alignment vertical="center"/>
      <protection locked="0"/>
    </xf>
    <xf numFmtId="3" fontId="44" fillId="29" borderId="0" xfId="4" applyNumberFormat="1" applyFont="1" applyFill="1" applyAlignment="1" applyProtection="1">
      <alignment vertical="center"/>
    </xf>
    <xf numFmtId="3" fontId="39" fillId="0" borderId="0" xfId="4" applyNumberFormat="1" applyFont="1" applyAlignment="1" applyProtection="1">
      <alignment horizontal="left" vertical="center"/>
      <protection locked="0"/>
    </xf>
    <xf numFmtId="0" fontId="39" fillId="0" borderId="0" xfId="4" applyFont="1" applyAlignment="1" applyProtection="1">
      <alignment horizontal="left" vertical="center"/>
      <protection locked="0"/>
    </xf>
    <xf numFmtId="3" fontId="44" fillId="29" borderId="0" xfId="4" applyNumberFormat="1" applyFont="1" applyFill="1" applyBorder="1" applyAlignment="1" applyProtection="1">
      <alignment horizontal="left" vertical="center"/>
    </xf>
    <xf numFmtId="3" fontId="1" fillId="0" borderId="0" xfId="4" applyNumberFormat="1" applyFont="1" applyAlignment="1" applyProtection="1">
      <alignment vertical="center"/>
      <protection locked="0"/>
    </xf>
    <xf numFmtId="43" fontId="46" fillId="0" borderId="0" xfId="7" applyNumberFormat="1" applyFont="1" applyAlignment="1" applyProtection="1">
      <alignment vertical="center"/>
      <protection locked="0"/>
    </xf>
    <xf numFmtId="172" fontId="1" fillId="0" borderId="0" xfId="4" applyNumberFormat="1" applyFont="1" applyAlignment="1" applyProtection="1">
      <alignment vertical="center"/>
      <protection locked="0"/>
    </xf>
    <xf numFmtId="3" fontId="5" fillId="0" borderId="0" xfId="5" applyNumberFormat="1" applyProtection="1">
      <protection locked="0"/>
    </xf>
    <xf numFmtId="0" fontId="47" fillId="0" borderId="0" xfId="5" applyFont="1" applyProtection="1">
      <protection locked="0"/>
    </xf>
    <xf numFmtId="0" fontId="40" fillId="0" borderId="0" xfId="4" applyFont="1" applyAlignment="1" applyProtection="1">
      <alignment horizontal="center" vertical="center"/>
    </xf>
    <xf numFmtId="0" fontId="51" fillId="2" borderId="0" xfId="274" applyFont="1" applyFill="1" applyProtection="1"/>
    <xf numFmtId="0" fontId="52" fillId="2" borderId="0" xfId="56" applyFont="1" applyFill="1" applyProtection="1"/>
  </cellXfs>
  <cellStyles count="277">
    <cellStyle name="20% - Accent1 2" xfId="9"/>
    <cellStyle name="20% - Accent2 2" xfId="10"/>
    <cellStyle name="20% - Accent3 2" xfId="11"/>
    <cellStyle name="20% - Accent4 2" xfId="12"/>
    <cellStyle name="20% - Accent5 2" xfId="13"/>
    <cellStyle name="20% - Accent6 2" xfId="14"/>
    <cellStyle name="20% - Énfasis1" xfId="57"/>
    <cellStyle name="20% - Énfasis2" xfId="58"/>
    <cellStyle name="20% - Énfasis3" xfId="59"/>
    <cellStyle name="20% - Énfasis4" xfId="60"/>
    <cellStyle name="20% - Énfasis5" xfId="61"/>
    <cellStyle name="20% - Énfasis6" xfId="62"/>
    <cellStyle name="40% - Accent1 2" xfId="15"/>
    <cellStyle name="40% - Accent2 2" xfId="16"/>
    <cellStyle name="40% - Accent3 2" xfId="17"/>
    <cellStyle name="40% - Accent3 3" xfId="63"/>
    <cellStyle name="40% - Accent3 3 2" xfId="64"/>
    <cellStyle name="40% - Accent3 3 2 2" xfId="65"/>
    <cellStyle name="40% - Accent3 3 2 3" xfId="66"/>
    <cellStyle name="40% - Accent3 3 2 3 2" xfId="67"/>
    <cellStyle name="40% - Accent3 3 3" xfId="68"/>
    <cellStyle name="40% - Accent4 2" xfId="18"/>
    <cellStyle name="40% - Accent5 2" xfId="19"/>
    <cellStyle name="40% - Accent6 2" xfId="20"/>
    <cellStyle name="40% - Énfasis1" xfId="69"/>
    <cellStyle name="40% - Énfasis2" xfId="70"/>
    <cellStyle name="40% - Énfasis3" xfId="71"/>
    <cellStyle name="40% - Énfasis4" xfId="72"/>
    <cellStyle name="40% - Énfasis5" xfId="73"/>
    <cellStyle name="40% - Énfasis6" xfId="74"/>
    <cellStyle name="60% - Accent1 2" xfId="21"/>
    <cellStyle name="60% - Accent2 2" xfId="22"/>
    <cellStyle name="60% - Accent3 2" xfId="23"/>
    <cellStyle name="60% - Accent4 2" xfId="24"/>
    <cellStyle name="60% - Accent5 2" xfId="25"/>
    <cellStyle name="60% - Accent6 2" xfId="26"/>
    <cellStyle name="60% - Énfasis1" xfId="75"/>
    <cellStyle name="60% - Énfasis2" xfId="76"/>
    <cellStyle name="60% - Énfasis3" xfId="77"/>
    <cellStyle name="60% - Énfasis4" xfId="78"/>
    <cellStyle name="60% - Énfasis5" xfId="79"/>
    <cellStyle name="60% - Énfasis6" xfId="80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Buena" xfId="81"/>
    <cellStyle name="Calculation 2" xfId="34"/>
    <cellStyle name="Cálculo" xfId="82"/>
    <cellStyle name="Celda de comprobación" xfId="83"/>
    <cellStyle name="Celda vinculada" xfId="84"/>
    <cellStyle name="Check Cell 2" xfId="35"/>
    <cellStyle name="Comma" xfId="272" builtinId="3"/>
    <cellStyle name="Comma 10" xfId="85"/>
    <cellStyle name="Comma 10 2" xfId="86"/>
    <cellStyle name="Comma 10 2 2" xfId="87"/>
    <cellStyle name="Comma 10 2 3" xfId="88"/>
    <cellStyle name="Comma 10 2 4" xfId="89"/>
    <cellStyle name="Comma 10 2 5" xfId="90"/>
    <cellStyle name="Comma 11" xfId="91"/>
    <cellStyle name="Comma 11 2" xfId="92"/>
    <cellStyle name="Comma 11 3" xfId="93"/>
    <cellStyle name="Comma 12" xfId="94"/>
    <cellStyle name="Comma 13" xfId="95"/>
    <cellStyle name="Comma 14" xfId="96"/>
    <cellStyle name="Comma 15" xfId="97"/>
    <cellStyle name="Comma 16" xfId="98"/>
    <cellStyle name="Comma 17" xfId="99"/>
    <cellStyle name="Comma 18" xfId="100"/>
    <cellStyle name="Comma 19" xfId="101"/>
    <cellStyle name="Comma 2" xfId="1"/>
    <cellStyle name="Comma 2 10" xfId="102"/>
    <cellStyle name="Comma 2 11" xfId="103"/>
    <cellStyle name="Comma 2 12" xfId="104"/>
    <cellStyle name="Comma 2 13" xfId="105"/>
    <cellStyle name="Comma 2 14" xfId="106"/>
    <cellStyle name="Comma 2 15" xfId="107"/>
    <cellStyle name="Comma 2 16" xfId="108"/>
    <cellStyle name="Comma 2 17" xfId="109"/>
    <cellStyle name="Comma 2 18" xfId="110"/>
    <cellStyle name="Comma 2 2" xfId="36"/>
    <cellStyle name="Comma 2 2 2" xfId="111"/>
    <cellStyle name="Comma 2 3" xfId="112"/>
    <cellStyle name="Comma 2 4" xfId="113"/>
    <cellStyle name="Comma 2 5" xfId="114"/>
    <cellStyle name="Comma 2 6" xfId="115"/>
    <cellStyle name="Comma 2 7" xfId="116"/>
    <cellStyle name="Comma 2 8" xfId="117"/>
    <cellStyle name="Comma 2 9" xfId="118"/>
    <cellStyle name="Comma 3" xfId="119"/>
    <cellStyle name="Comma 3 2" xfId="120"/>
    <cellStyle name="Comma 3 2 2" xfId="121"/>
    <cellStyle name="Comma 3 2 2 2" xfId="122"/>
    <cellStyle name="Comma 3 2 2 3" xfId="123"/>
    <cellStyle name="Comma 3 2 3" xfId="124"/>
    <cellStyle name="Comma 3 2 3 2" xfId="125"/>
    <cellStyle name="Comma 3 2 3 3" xfId="126"/>
    <cellStyle name="Comma 3 2 3 3 2" xfId="127"/>
    <cellStyle name="Comma 3 2 3 4" xfId="128"/>
    <cellStyle name="Comma 3 2 3 4 2" xfId="129"/>
    <cellStyle name="Comma 3 2 4" xfId="130"/>
    <cellStyle name="Comma 3 2 5" xfId="131"/>
    <cellStyle name="Comma 3 2 5 2" xfId="132"/>
    <cellStyle name="Comma 3 2 5 3" xfId="133"/>
    <cellStyle name="Comma 3 2 6" xfId="134"/>
    <cellStyle name="Comma 3 2 7" xfId="135"/>
    <cellStyle name="Comma 3 3" xfId="136"/>
    <cellStyle name="Comma 3 4" xfId="137"/>
    <cellStyle name="Comma 3 5" xfId="138"/>
    <cellStyle name="Comma 3 6" xfId="139"/>
    <cellStyle name="Comma 3 7" xfId="140"/>
    <cellStyle name="Comma 3 8" xfId="141"/>
    <cellStyle name="Comma 4" xfId="7"/>
    <cellStyle name="Comma 5" xfId="142"/>
    <cellStyle name="Comma 6" xfId="143"/>
    <cellStyle name="Comma 7" xfId="144"/>
    <cellStyle name="Comma 8" xfId="145"/>
    <cellStyle name="Comma 8 2" xfId="146"/>
    <cellStyle name="Comma 8 2 2" xfId="147"/>
    <cellStyle name="Comma 9" xfId="148"/>
    <cellStyle name="Currency 2" xfId="149"/>
    <cellStyle name="Encabezado 4" xfId="150"/>
    <cellStyle name="Énfasis1" xfId="151"/>
    <cellStyle name="Énfasis2" xfId="152"/>
    <cellStyle name="Énfasis3" xfId="153"/>
    <cellStyle name="Énfasis4" xfId="154"/>
    <cellStyle name="Énfasis5" xfId="155"/>
    <cellStyle name="Énfasis6" xfId="156"/>
    <cellStyle name="Entrada" xfId="157"/>
    <cellStyle name="Ergebnis" xfId="37"/>
    <cellStyle name="Euro" xfId="158"/>
    <cellStyle name="Explanatory Text" xfId="274" builtinId="53"/>
    <cellStyle name="Explanatory Text 2" xfId="38"/>
    <cellStyle name="Good 2" xfId="39"/>
    <cellStyle name="Heading 1 2" xfId="40"/>
    <cellStyle name="Heading 2 2" xfId="41"/>
    <cellStyle name="Heading 3 2" xfId="42"/>
    <cellStyle name="Heading 4 2" xfId="43"/>
    <cellStyle name="IFRC Heading 2" xfId="159"/>
    <cellStyle name="Incorrecto" xfId="160"/>
    <cellStyle name="Input 2" xfId="44"/>
    <cellStyle name="Linked Cell 2" xfId="45"/>
    <cellStyle name="Millares_Draft Log Frame, M&amp;E plan and Budget draft 2" xfId="46"/>
    <cellStyle name="Milliers_Feuil1" xfId="275"/>
    <cellStyle name="Neutral 2" xfId="47"/>
    <cellStyle name="Normal" xfId="0" builtinId="0"/>
    <cellStyle name="Normal 10" xfId="161"/>
    <cellStyle name="Normal 10 2" xfId="162"/>
    <cellStyle name="Normal 10 2 2" xfId="163"/>
    <cellStyle name="Normal 10 2 3" xfId="164"/>
    <cellStyle name="Normal 10 2 4" xfId="165"/>
    <cellStyle name="Normal 10 2 5" xfId="166"/>
    <cellStyle name="Normal 11" xfId="167"/>
    <cellStyle name="Normal 11 2" xfId="168"/>
    <cellStyle name="Normal 12" xfId="169"/>
    <cellStyle name="Normal 12 2" xfId="170"/>
    <cellStyle name="Normal 13" xfId="171"/>
    <cellStyle name="Normal 14" xfId="172"/>
    <cellStyle name="Normal 15" xfId="173"/>
    <cellStyle name="Normal 16" xfId="174"/>
    <cellStyle name="Normal 17" xfId="175"/>
    <cellStyle name="Normal 18" xfId="176"/>
    <cellStyle name="Normal 19" xfId="177"/>
    <cellStyle name="Normal 19 2" xfId="178"/>
    <cellStyle name="Normal 2" xfId="2"/>
    <cellStyle name="Normal 2 10" xfId="179"/>
    <cellStyle name="Normal 2 11" xfId="180"/>
    <cellStyle name="Normal 2 12" xfId="181"/>
    <cellStyle name="Normal 2 13" xfId="182"/>
    <cellStyle name="Normal 2 14" xfId="183"/>
    <cellStyle name="Normal 2 15" xfId="184"/>
    <cellStyle name="Normal 2 16" xfId="185"/>
    <cellStyle name="Normal 2 17" xfId="186"/>
    <cellStyle name="Normal 2 18" xfId="187"/>
    <cellStyle name="Normal 2 19" xfId="188"/>
    <cellStyle name="Normal 2 2" xfId="4"/>
    <cellStyle name="Normal 2 3" xfId="189"/>
    <cellStyle name="Normal 2 4" xfId="190"/>
    <cellStyle name="Normal 2 5" xfId="191"/>
    <cellStyle name="Normal 2 6" xfId="192"/>
    <cellStyle name="Normal 2 7" xfId="193"/>
    <cellStyle name="Normal 2 8" xfId="194"/>
    <cellStyle name="Normal 2 9" xfId="195"/>
    <cellStyle name="Normal 20" xfId="196"/>
    <cellStyle name="Normal 20 2" xfId="197"/>
    <cellStyle name="Normal 21" xfId="198"/>
    <cellStyle name="Normal 22" xfId="199"/>
    <cellStyle name="Normal 23" xfId="200"/>
    <cellStyle name="Normal 24" xfId="201"/>
    <cellStyle name="Normal 25" xfId="269"/>
    <cellStyle name="Normal 26" xfId="270"/>
    <cellStyle name="Normal 26 2" xfId="271"/>
    <cellStyle name="Normal 3" xfId="3"/>
    <cellStyle name="Normal 3 2" xfId="202"/>
    <cellStyle name="Normal 3 2 2" xfId="203"/>
    <cellStyle name="Normal 3 2 2 2" xfId="204"/>
    <cellStyle name="Normal 3 2 2 3" xfId="205"/>
    <cellStyle name="Normal 3 2 2 4" xfId="206"/>
    <cellStyle name="Normal 3 2 2 5" xfId="207"/>
    <cellStyle name="Normal 3 2 3" xfId="208"/>
    <cellStyle name="Normal 3 2 3 2" xfId="209"/>
    <cellStyle name="Normal 3 2 3 3" xfId="210"/>
    <cellStyle name="Normal 3 2 3 3 2" xfId="211"/>
    <cellStyle name="Normal 3 2 3 4" xfId="212"/>
    <cellStyle name="Normal 3 2 3 4 2" xfId="213"/>
    <cellStyle name="Normal 3 2 4" xfId="214"/>
    <cellStyle name="Normal 3 2 5" xfId="215"/>
    <cellStyle name="Normal 3 2 5 2" xfId="216"/>
    <cellStyle name="Normal 3 2 5 3" xfId="217"/>
    <cellStyle name="Normal 3 3" xfId="218"/>
    <cellStyle name="Normal 3 4" xfId="219"/>
    <cellStyle name="Normal 3 5" xfId="220"/>
    <cellStyle name="Normal 3 6" xfId="221"/>
    <cellStyle name="Normal 3 7" xfId="222"/>
    <cellStyle name="Normal 3 8" xfId="223"/>
    <cellStyle name="Normal 3 9" xfId="224"/>
    <cellStyle name="Normal 4" xfId="5"/>
    <cellStyle name="Normal 4 2" xfId="276"/>
    <cellStyle name="Normal 5" xfId="48"/>
    <cellStyle name="Normal 5 2" xfId="225"/>
    <cellStyle name="Normal 6" xfId="56"/>
    <cellStyle name="Normal 6 2" xfId="226"/>
    <cellStyle name="Normal 6 2 2" xfId="227"/>
    <cellStyle name="Normal 6 2 2 2" xfId="228"/>
    <cellStyle name="Normal 6 2 2 3" xfId="229"/>
    <cellStyle name="Normal 6 2 2 3 2" xfId="230"/>
    <cellStyle name="Normal 6 2 2 4" xfId="231"/>
    <cellStyle name="Normal 6 2 2 4 2" xfId="232"/>
    <cellStyle name="Normal 6 2 2 4 3" xfId="233"/>
    <cellStyle name="Normal 7" xfId="234"/>
    <cellStyle name="Normal 7 2" xfId="235"/>
    <cellStyle name="Normal 7 2 2" xfId="236"/>
    <cellStyle name="Normal 8" xfId="237"/>
    <cellStyle name="Normal 9" xfId="238"/>
    <cellStyle name="Normal 90" xfId="49"/>
    <cellStyle name="Notas" xfId="239"/>
    <cellStyle name="Note 2" xfId="50"/>
    <cellStyle name="objectives" xfId="240"/>
    <cellStyle name="Output 2" xfId="51"/>
    <cellStyle name="Percent" xfId="273" builtinId="5"/>
    <cellStyle name="Percent 2" xfId="52"/>
    <cellStyle name="Percent 2 10" xfId="241"/>
    <cellStyle name="Percent 2 11" xfId="242"/>
    <cellStyle name="Percent 2 12" xfId="243"/>
    <cellStyle name="Percent 2 13" xfId="244"/>
    <cellStyle name="Percent 2 14" xfId="245"/>
    <cellStyle name="Percent 2 15" xfId="246"/>
    <cellStyle name="Percent 2 16" xfId="247"/>
    <cellStyle name="Percent 2 17" xfId="248"/>
    <cellStyle name="Percent 2 18" xfId="249"/>
    <cellStyle name="Percent 2 19" xfId="8"/>
    <cellStyle name="Percent 2 2" xfId="6"/>
    <cellStyle name="Percent 2 3" xfId="250"/>
    <cellStyle name="Percent 2 4" xfId="251"/>
    <cellStyle name="Percent 2 5" xfId="252"/>
    <cellStyle name="Percent 2 6" xfId="253"/>
    <cellStyle name="Percent 2 7" xfId="254"/>
    <cellStyle name="Percent 2 8" xfId="255"/>
    <cellStyle name="Percent 2 9" xfId="256"/>
    <cellStyle name="Percent 3" xfId="257"/>
    <cellStyle name="Percent 4" xfId="258"/>
    <cellStyle name="Percent 5" xfId="259"/>
    <cellStyle name="Percent 6" xfId="260"/>
    <cellStyle name="Percent 7" xfId="261"/>
    <cellStyle name="Salida" xfId="262"/>
    <cellStyle name="Texto de advertencia" xfId="263"/>
    <cellStyle name="Texto explicativo" xfId="264"/>
    <cellStyle name="Title 2" xfId="53"/>
    <cellStyle name="Título" xfId="265"/>
    <cellStyle name="Título 1" xfId="266"/>
    <cellStyle name="Título 2" xfId="267"/>
    <cellStyle name="Título 3" xfId="268"/>
    <cellStyle name="Total 2" xfId="54"/>
    <cellStyle name="Warning Text 2" xfId="55"/>
  </cellStyles>
  <dxfs count="21"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general" vertical="top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alignment horizontal="center" vertical="bottom" textRotation="0" wrapText="0" indent="0" justifyLastLine="0" shrinkToFit="0" readingOrder="0"/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protection locked="1" hidden="1"/>
    </dxf>
    <dxf>
      <font>
        <strike val="0"/>
        <outline val="0"/>
        <shadow val="0"/>
        <u val="none"/>
        <vertAlign val="baseline"/>
        <sz val="8"/>
        <color theme="1"/>
        <name val="Tahoma"/>
        <scheme val="none"/>
      </font>
      <numFmt numFmtId="0" formatCode="General"/>
      <alignment horizontal="center" vertical="bottom" textRotation="0" wrapText="0" indent="0" justifyLastLine="0" shrinkToFit="0" readingOrder="0"/>
      <protection locked="1" hidden="1"/>
    </dxf>
    <dxf>
      <font>
        <b/>
        <i val="0"/>
      </font>
      <fill>
        <patternFill>
          <bgColor rgb="FFAEA5A2"/>
        </patternFill>
      </fill>
      <border>
        <top style="thin">
          <color auto="1"/>
        </top>
        <vertical/>
        <horizontal/>
      </border>
    </dxf>
    <dxf>
      <border>
        <left style="thin">
          <color rgb="FFAEA5A2"/>
        </left>
      </border>
    </dxf>
    <dxf>
      <fill>
        <patternFill>
          <bgColor rgb="FFD7D2D1"/>
        </patternFill>
      </fill>
      <border>
        <left style="thin">
          <color rgb="FFAEA5A2"/>
        </left>
      </border>
    </dxf>
    <dxf>
      <fill>
        <patternFill>
          <bgColor theme="0"/>
        </patternFill>
      </fill>
      <border>
        <top style="thin">
          <color rgb="FFAEA5A2"/>
        </top>
      </border>
    </dxf>
    <dxf>
      <fill>
        <patternFill>
          <bgColor theme="0" tint="-4.9989318521683403E-2"/>
        </patternFill>
      </fill>
      <border>
        <top style="thin">
          <color rgb="FFAEA5A2"/>
        </top>
      </border>
    </dxf>
    <dxf>
      <font>
        <b/>
        <color theme="1"/>
      </font>
      <fill>
        <patternFill>
          <bgColor theme="0"/>
        </patternFill>
      </fill>
      <border diagonalUp="0" diagonalDown="0">
        <left style="thin">
          <color rgb="FF786964"/>
        </left>
        <right/>
        <top/>
        <bottom/>
        <vertical/>
        <horizontal/>
      </border>
    </dxf>
    <dxf>
      <font>
        <b val="0"/>
        <i val="0"/>
        <color theme="1"/>
      </font>
      <fill>
        <patternFill patternType="solid">
          <bgColor rgb="FFD7D2D1"/>
        </patternFill>
      </fill>
    </dxf>
    <dxf>
      <font>
        <b/>
        <color theme="1"/>
      </font>
      <fill>
        <patternFill>
          <bgColor rgb="FFD7D2D1"/>
        </patternFill>
      </fill>
      <border>
        <top style="double">
          <color rgb="FFAEA5A2"/>
        </top>
      </border>
    </dxf>
    <dxf>
      <font>
        <b/>
        <color theme="0"/>
      </font>
      <fill>
        <gradientFill degree="270">
          <stop position="0">
            <color rgb="FF786964"/>
          </stop>
          <stop position="1">
            <color rgb="FFAEA5A2"/>
          </stop>
        </gradientFill>
      </fill>
      <border>
        <bottom style="thin">
          <color theme="1"/>
        </bottom>
      </border>
    </dxf>
    <dxf>
      <font>
        <color theme="1"/>
      </font>
      <border>
        <left style="thin">
          <color rgb="FFAEA5A2"/>
        </left>
        <right style="thin">
          <color rgb="FFAEA5A2"/>
        </right>
        <top style="thin">
          <color rgb="FFAEA5A2"/>
        </top>
        <bottom style="thin">
          <color rgb="FF786964"/>
        </bottom>
      </border>
    </dxf>
  </dxfs>
  <tableStyles count="1" defaultTableStyle="TableStyleMedium9" defaultPivotStyle="PivotStyleLight16">
    <tableStyle name="TableStyleIFRC_Red" pivot="0" count="9">
      <tableStyleElement type="wholeTable" dxfId="20"/>
      <tableStyleElement type="headerRow" dxfId="19"/>
      <tableStyleElement type="totalRow" dxfId="18"/>
      <tableStyleElement type="firstColumn" dxfId="17"/>
      <tableStyleElement type="lastColumn" dxfId="16"/>
      <tableStyleElement type="firstRowStripe" dxfId="15"/>
      <tableStyleElement type="secondRowStripe" dxfId="14"/>
      <tableStyleElement type="firstColumnStripe" dxfId="13"/>
      <tableStyleElement type="secondColumnStripe" dxfId="12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PapaSeydou\Documents\docs\IFRC\Haiti%20Finance%20Coordinator\Budgets\2012-8%20Budget%20Revision\PHT067-Budget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paSeydou\Documents\docs\IFRC\Haiti%20Finance%20Coordinator\Budgets\2012-8%20Budget%20Revision\PHT067-Budget%2020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source%20Mobilization\Grants\AZone\Asia\South%20East%20Asia\Philippines\PHL_2013_01002\Final\Annex%20FR-1%20-%20Financi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LtUser\AppData\Local\Microsoft\Windows\Temporary%20Internet%20Files\Content.Outlook\QE38YKPH\02%20Memoria%20ECHO%20Haiti%2017%20Aug%2010%20(2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francois.courtade\AppData\Local\Microsoft\Windows\Temporary%20Internet%20Files\Content.Outlook\X3L5PVRM\Annex10%20budget%20HRC%20IFRC%20190613%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1HAITI2\1HAITI%20EARTHQUAKE2010\1FINANCE%20COORDINATOR2010\2BUDGET%20EARTHQUAKE%20HAITI\BUDGET%20HAITI%20EARTHQUAKE\BUDGET%202011\Haiti%20Projects%20Appeal%20Budget%202011030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1HAITI2\1HAITI%20EARTHQUAKE2010\1FINANCE%20COORDINATOR2010\2BUDGET%20EARTHQUAKE%20HAITI\BUDGET%20HAITI%20EARTHQUAKE\BUDGET%202011\Haiti%20Projects%20Appeal%20Budget%202011030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y%20Documents\1HAITI2\1HAITI%20EARTHQUAKE2009\CROIX-ROUGE%20HAITIENNE\SCALE%20OF%20OPERATION\Salary%20scale%20-%20emergency%20operations%20-%2021%2004%202010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y%20Documents\1HAITI2\1HAITI%20EARTHQUAKE2009\CROIX-ROUGE%20HAITIENNE\SCALE%20OF%20OPERATION\Salary%20scale%20-%20emergency%20operations%20-%2021%2004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COUNT"/>
      <sheetName val="Budget Input Template"/>
      <sheetName val="Master Data"/>
      <sheetName val="Chart Of Accounts"/>
      <sheetName val="PSSR &amp; Pledge coding fee"/>
      <sheetName val="Activity Summary"/>
      <sheetName val="Account Summary"/>
      <sheetName val="Settings"/>
      <sheetName val="PHT067-Budget 2013"/>
    </sheetNames>
    <sheetDataSet>
      <sheetData sheetId="0"/>
      <sheetData sheetId="1">
        <row r="3">
          <cell r="K3" t="str">
            <v>BUDGET9</v>
          </cell>
          <cell r="U3" t="str">
            <v>Automatic</v>
          </cell>
        </row>
        <row r="4">
          <cell r="K4" t="str">
            <v>00</v>
          </cell>
          <cell r="U4" t="str">
            <v>Automatic</v>
          </cell>
        </row>
        <row r="5">
          <cell r="K5">
            <v>41275</v>
          </cell>
        </row>
        <row r="6">
          <cell r="D6" t="str">
            <v>mohamed.mbengue@ifrc.org</v>
          </cell>
          <cell r="K6">
            <v>41639</v>
          </cell>
        </row>
        <row r="9">
          <cell r="A9" t="str">
            <v>Result</v>
          </cell>
          <cell r="B9" t="str">
            <v>Result Description</v>
          </cell>
          <cell r="C9" t="str">
            <v>Description</v>
          </cell>
          <cell r="D9" t="str">
            <v>Quantity</v>
          </cell>
          <cell r="E9" t="str">
            <v>Unit</v>
          </cell>
          <cell r="F9" t="str">
            <v>Cur</v>
          </cell>
          <cell r="G9" t="str">
            <v>Unit Price</v>
          </cell>
          <cell r="H9" t="str">
            <v>Exchange Rate</v>
          </cell>
          <cell r="I9" t="str">
            <v>Unit Price CHF</v>
          </cell>
          <cell r="J9" t="str">
            <v>Times</v>
          </cell>
          <cell r="K9" t="str">
            <v>Times description</v>
          </cell>
          <cell r="L9" t="str">
            <v>%</v>
          </cell>
          <cell r="M9" t="str">
            <v>Total CHF</v>
          </cell>
          <cell r="N9" t="str">
            <v>Company</v>
          </cell>
          <cell r="O9" t="str">
            <v>Account</v>
          </cell>
          <cell r="P9" t="str">
            <v>Project</v>
          </cell>
          <cell r="Q9" t="str">
            <v>Activity</v>
          </cell>
          <cell r="R9" t="str">
            <v>Mcode</v>
          </cell>
          <cell r="S9" t="str">
            <v>Spread method</v>
          </cell>
          <cell r="T9" t="str">
            <v>Start Date</v>
          </cell>
          <cell r="U9" t="str">
            <v>End Date</v>
          </cell>
          <cell r="V9" t="str">
            <v>Occurence</v>
          </cell>
          <cell r="W9" t="str">
            <v>CheckSpread</v>
          </cell>
          <cell r="X9" t="str">
            <v>Spread Difference</v>
          </cell>
          <cell r="Y9" t="str">
            <v>P01</v>
          </cell>
          <cell r="Z9" t="str">
            <v>P02</v>
          </cell>
          <cell r="AA9" t="str">
            <v>P03</v>
          </cell>
          <cell r="AB9" t="str">
            <v>P04</v>
          </cell>
          <cell r="AC9" t="str">
            <v>P05</v>
          </cell>
          <cell r="AD9" t="str">
            <v>P06</v>
          </cell>
          <cell r="AE9" t="str">
            <v>P07</v>
          </cell>
          <cell r="AF9" t="str">
            <v>P08</v>
          </cell>
          <cell r="AG9" t="str">
            <v>P09</v>
          </cell>
          <cell r="AH9" t="str">
            <v>P10</v>
          </cell>
          <cell r="AI9" t="str">
            <v>P11</v>
          </cell>
          <cell r="AJ9" t="str">
            <v>P12</v>
          </cell>
          <cell r="AK9" t="str">
            <v>P13</v>
          </cell>
          <cell r="AL9" t="str">
            <v>P14</v>
          </cell>
          <cell r="AM9" t="str">
            <v>P15</v>
          </cell>
          <cell r="AN9" t="str">
            <v>P16</v>
          </cell>
          <cell r="AO9" t="str">
            <v>P17</v>
          </cell>
          <cell r="AP9" t="str">
            <v>P18</v>
          </cell>
          <cell r="AQ9" t="str">
            <v>P19</v>
          </cell>
          <cell r="AR9" t="str">
            <v>P20</v>
          </cell>
          <cell r="AS9" t="str">
            <v>P21</v>
          </cell>
          <cell r="AT9" t="str">
            <v>P22</v>
          </cell>
          <cell r="AU9" t="str">
            <v>P23</v>
          </cell>
          <cell r="AV9" t="str">
            <v>P24</v>
          </cell>
          <cell r="AW9" t="str">
            <v>P25</v>
          </cell>
          <cell r="AX9" t="str">
            <v>P26</v>
          </cell>
          <cell r="AY9" t="str">
            <v>P27</v>
          </cell>
          <cell r="AZ9" t="str">
            <v>P28</v>
          </cell>
          <cell r="BA9" t="str">
            <v>P29</v>
          </cell>
          <cell r="BB9" t="str">
            <v>P30</v>
          </cell>
          <cell r="BC9" t="str">
            <v>P31</v>
          </cell>
          <cell r="BD9" t="str">
            <v>P32</v>
          </cell>
          <cell r="BE9" t="str">
            <v>P33</v>
          </cell>
          <cell r="BF9" t="str">
            <v>P34</v>
          </cell>
          <cell r="BG9" t="str">
            <v>P35</v>
          </cell>
          <cell r="BH9" t="str">
            <v>P36</v>
          </cell>
          <cell r="BI9" t="str">
            <v>P37</v>
          </cell>
          <cell r="BJ9" t="str">
            <v>P38</v>
          </cell>
          <cell r="BK9" t="str">
            <v>P39</v>
          </cell>
          <cell r="BL9" t="str">
            <v>P40</v>
          </cell>
          <cell r="BM9" t="str">
            <v>P41</v>
          </cell>
          <cell r="BN9" t="str">
            <v>P42</v>
          </cell>
          <cell r="BO9" t="str">
            <v>P43</v>
          </cell>
          <cell r="BP9" t="str">
            <v>P44</v>
          </cell>
          <cell r="BQ9" t="str">
            <v>P45</v>
          </cell>
          <cell r="BR9" t="str">
            <v>P46</v>
          </cell>
          <cell r="BS9" t="str">
            <v>P47</v>
          </cell>
          <cell r="BT9" t="str">
            <v>P48</v>
          </cell>
          <cell r="BU9" t="str">
            <v>P49</v>
          </cell>
          <cell r="BV9" t="str">
            <v>P50</v>
          </cell>
          <cell r="BW9" t="str">
            <v>P51</v>
          </cell>
          <cell r="BX9" t="str">
            <v>P52</v>
          </cell>
          <cell r="BY9" t="str">
            <v>P53</v>
          </cell>
          <cell r="BZ9" t="str">
            <v>P54</v>
          </cell>
          <cell r="CA9" t="str">
            <v>P55</v>
          </cell>
          <cell r="CB9" t="str">
            <v>P56</v>
          </cell>
          <cell r="CC9" t="str">
            <v>P57</v>
          </cell>
          <cell r="CD9" t="str">
            <v>P58</v>
          </cell>
          <cell r="CE9" t="str">
            <v>P59</v>
          </cell>
          <cell r="CF9" t="str">
            <v>P60</v>
          </cell>
          <cell r="CG9" t="str">
            <v>LineType</v>
          </cell>
          <cell r="CH9" t="str">
            <v>LineStartDate</v>
          </cell>
          <cell r="CI9" t="str">
            <v>LineEndDate</v>
          </cell>
          <cell r="CJ9" t="str">
            <v>CMP</v>
          </cell>
          <cell r="CK9" t="str">
            <v>EL1</v>
          </cell>
          <cell r="CL9" t="str">
            <v>EL2</v>
          </cell>
          <cell r="CM9" t="str">
            <v>EL3</v>
          </cell>
          <cell r="CN9" t="str">
            <v>EL4</v>
          </cell>
          <cell r="CO9" t="str">
            <v>GR3</v>
          </cell>
          <cell r="CP9" t="str">
            <v>IsPSSR</v>
          </cell>
          <cell r="CQ9" t="str">
            <v>PSR Percent</v>
          </cell>
          <cell r="CR9" t="str">
            <v>PSSR Value</v>
          </cell>
          <cell r="CS9" t="str">
            <v>PSSR Estimate</v>
          </cell>
          <cell r="CT9" t="str">
            <v>Pledge Coding Fee</v>
          </cell>
        </row>
        <row r="10">
          <cell r="A10" t="str">
            <v/>
          </cell>
          <cell r="B10" t="str">
            <v/>
          </cell>
          <cell r="C10" t="str">
            <v>This line has reference formulas</v>
          </cell>
          <cell r="I10">
            <v>0</v>
          </cell>
          <cell r="M10">
            <v>0</v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5</v>
          </cell>
          <cell r="CH10">
            <v>41275</v>
          </cell>
          <cell r="CI10">
            <v>41639</v>
          </cell>
          <cell r="CJ10" t="str">
            <v/>
          </cell>
          <cell r="CK10">
            <v>9999</v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A11" t="str">
            <v>A0100</v>
          </cell>
          <cell r="B11" t="str">
            <v>Security Costs</v>
          </cell>
          <cell r="I11">
            <v>0</v>
          </cell>
          <cell r="M11">
            <v>1137318.9389999998</v>
          </cell>
          <cell r="V11" t="str">
            <v/>
          </cell>
          <cell r="W11">
            <v>0</v>
          </cell>
          <cell r="X11">
            <v>0</v>
          </cell>
          <cell r="Y11">
            <v>109061.71658333333</v>
          </cell>
          <cell r="Z11">
            <v>90252.446583333323</v>
          </cell>
          <cell r="AA11">
            <v>90252.446583333323</v>
          </cell>
          <cell r="AB11">
            <v>98149.216583333327</v>
          </cell>
          <cell r="AC11">
            <v>93647.446583333323</v>
          </cell>
          <cell r="AD11">
            <v>90252.446583333323</v>
          </cell>
          <cell r="AE11">
            <v>98149.216583333327</v>
          </cell>
          <cell r="AF11">
            <v>90252.446583333323</v>
          </cell>
          <cell r="AG11">
            <v>93647.446583333323</v>
          </cell>
          <cell r="AH11">
            <v>98149.216583333327</v>
          </cell>
          <cell r="AI11">
            <v>95252.446583333323</v>
          </cell>
          <cell r="AJ11">
            <v>90252.446583333323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3</v>
          </cell>
          <cell r="CH11">
            <v>41275</v>
          </cell>
          <cell r="CI11">
            <v>41639</v>
          </cell>
          <cell r="CJ11" t="str">
            <v/>
          </cell>
          <cell r="CK11">
            <v>9999</v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B12" t="str">
            <v/>
          </cell>
          <cell r="C12" t="str">
            <v>Security Coordinator G4</v>
          </cell>
          <cell r="D12">
            <v>12</v>
          </cell>
          <cell r="E12" t="str">
            <v>Months</v>
          </cell>
          <cell r="F12" t="str">
            <v>CHF</v>
          </cell>
          <cell r="G12">
            <v>14554</v>
          </cell>
          <cell r="I12">
            <v>14554</v>
          </cell>
          <cell r="M12">
            <v>174648</v>
          </cell>
          <cell r="O12">
            <v>600</v>
          </cell>
          <cell r="P12" t="str">
            <v>PHT067</v>
          </cell>
          <cell r="Q12" t="str">
            <v>A0100</v>
          </cell>
          <cell r="R12" t="str">
            <v>MDRHT008</v>
          </cell>
          <cell r="S12" t="str">
            <v>Monthly</v>
          </cell>
          <cell r="T12">
            <v>41275</v>
          </cell>
          <cell r="U12">
            <v>41639</v>
          </cell>
          <cell r="V12">
            <v>12</v>
          </cell>
          <cell r="W12">
            <v>0</v>
          </cell>
          <cell r="X12">
            <v>0</v>
          </cell>
          <cell r="Y12">
            <v>14554</v>
          </cell>
          <cell r="Z12">
            <v>14554</v>
          </cell>
          <cell r="AA12">
            <v>14554</v>
          </cell>
          <cell r="AB12">
            <v>14554</v>
          </cell>
          <cell r="AC12">
            <v>14554</v>
          </cell>
          <cell r="AD12">
            <v>14554</v>
          </cell>
          <cell r="AE12">
            <v>14554</v>
          </cell>
          <cell r="AF12">
            <v>14554</v>
          </cell>
          <cell r="AG12">
            <v>14554</v>
          </cell>
          <cell r="AH12">
            <v>14554</v>
          </cell>
          <cell r="AI12">
            <v>14554</v>
          </cell>
          <cell r="AJ12">
            <v>14554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1</v>
          </cell>
          <cell r="CH12">
            <v>41275</v>
          </cell>
          <cell r="CI12">
            <v>41639</v>
          </cell>
          <cell r="CJ12" t="str">
            <v>00</v>
          </cell>
          <cell r="CK12">
            <v>600</v>
          </cell>
          <cell r="CL12" t="str">
            <v>PHT067</v>
          </cell>
          <cell r="CM12" t="str">
            <v>A0100</v>
          </cell>
          <cell r="CN12" t="str">
            <v>MDRHT008</v>
          </cell>
          <cell r="CO12" t="str">
            <v>A01</v>
          </cell>
          <cell r="CP12">
            <v>0</v>
          </cell>
          <cell r="CQ12">
            <v>6.5</v>
          </cell>
          <cell r="CR12">
            <v>11352.12</v>
          </cell>
          <cell r="CS12">
            <v>11352.12</v>
          </cell>
          <cell r="CT12">
            <v>0</v>
          </cell>
        </row>
        <row r="13">
          <cell r="B13" t="str">
            <v/>
          </cell>
          <cell r="C13" t="str">
            <v>Security Delegate G3</v>
          </cell>
          <cell r="D13">
            <v>12</v>
          </cell>
          <cell r="E13" t="str">
            <v>Months</v>
          </cell>
          <cell r="F13" t="str">
            <v>CHF</v>
          </cell>
          <cell r="G13">
            <v>13654</v>
          </cell>
          <cell r="I13">
            <v>13654</v>
          </cell>
          <cell r="M13">
            <v>163848</v>
          </cell>
          <cell r="O13">
            <v>600</v>
          </cell>
          <cell r="P13" t="str">
            <v>PHT067</v>
          </cell>
          <cell r="Q13" t="str">
            <v>A0100</v>
          </cell>
          <cell r="R13" t="str">
            <v>MDRHT008</v>
          </cell>
          <cell r="S13" t="str">
            <v>Monthly</v>
          </cell>
          <cell r="T13">
            <v>41275</v>
          </cell>
          <cell r="U13">
            <v>41639</v>
          </cell>
          <cell r="V13">
            <v>12</v>
          </cell>
          <cell r="W13">
            <v>0</v>
          </cell>
          <cell r="X13">
            <v>0</v>
          </cell>
          <cell r="Y13">
            <v>13654</v>
          </cell>
          <cell r="Z13">
            <v>13654</v>
          </cell>
          <cell r="AA13">
            <v>13654</v>
          </cell>
          <cell r="AB13">
            <v>13654</v>
          </cell>
          <cell r="AC13">
            <v>13654</v>
          </cell>
          <cell r="AD13">
            <v>13654</v>
          </cell>
          <cell r="AE13">
            <v>13654</v>
          </cell>
          <cell r="AF13">
            <v>13654</v>
          </cell>
          <cell r="AG13">
            <v>13654</v>
          </cell>
          <cell r="AH13">
            <v>13654</v>
          </cell>
          <cell r="AI13">
            <v>13654</v>
          </cell>
          <cell r="AJ13">
            <v>13654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1</v>
          </cell>
          <cell r="CH13">
            <v>41275</v>
          </cell>
          <cell r="CI13">
            <v>41639</v>
          </cell>
          <cell r="CJ13" t="str">
            <v>00</v>
          </cell>
          <cell r="CK13">
            <v>600</v>
          </cell>
          <cell r="CL13" t="str">
            <v>PHT067</v>
          </cell>
          <cell r="CM13" t="str">
            <v>A0100</v>
          </cell>
          <cell r="CN13" t="str">
            <v>MDRHT008</v>
          </cell>
          <cell r="CO13" t="str">
            <v>A01</v>
          </cell>
          <cell r="CP13">
            <v>0</v>
          </cell>
          <cell r="CQ13">
            <v>6.5</v>
          </cell>
          <cell r="CR13">
            <v>10650.12</v>
          </cell>
          <cell r="CS13">
            <v>10650.12</v>
          </cell>
          <cell r="CT13">
            <v>0</v>
          </cell>
        </row>
        <row r="14">
          <cell r="B14" t="str">
            <v/>
          </cell>
          <cell r="C14" t="str">
            <v>Guard Shift supervisor Head (1)</v>
          </cell>
          <cell r="D14">
            <v>13</v>
          </cell>
          <cell r="E14" t="str">
            <v>Months</v>
          </cell>
          <cell r="F14" t="str">
            <v>USD</v>
          </cell>
          <cell r="G14">
            <v>2200</v>
          </cell>
          <cell r="I14">
            <v>2134</v>
          </cell>
          <cell r="M14">
            <v>27742</v>
          </cell>
          <cell r="O14">
            <v>661</v>
          </cell>
          <cell r="P14" t="str">
            <v>PHT067</v>
          </cell>
          <cell r="Q14" t="str">
            <v>A0100</v>
          </cell>
          <cell r="R14" t="str">
            <v>MDRHT008</v>
          </cell>
          <cell r="S14" t="str">
            <v>Monthly</v>
          </cell>
          <cell r="T14">
            <v>41275</v>
          </cell>
          <cell r="U14">
            <v>41639</v>
          </cell>
          <cell r="V14">
            <v>12</v>
          </cell>
          <cell r="W14">
            <v>0</v>
          </cell>
          <cell r="X14">
            <v>0</v>
          </cell>
          <cell r="Y14">
            <v>2311.8333333333335</v>
          </cell>
          <cell r="Z14">
            <v>2311.8333333333335</v>
          </cell>
          <cell r="AA14">
            <v>2311.8333333333335</v>
          </cell>
          <cell r="AB14">
            <v>2311.8333333333335</v>
          </cell>
          <cell r="AC14">
            <v>2311.8333333333335</v>
          </cell>
          <cell r="AD14">
            <v>2311.8333333333335</v>
          </cell>
          <cell r="AE14">
            <v>2311.8333333333335</v>
          </cell>
          <cell r="AF14">
            <v>2311.8333333333335</v>
          </cell>
          <cell r="AG14">
            <v>2311.8333333333335</v>
          </cell>
          <cell r="AH14">
            <v>2311.8333333333335</v>
          </cell>
          <cell r="AI14">
            <v>2311.8333333333335</v>
          </cell>
          <cell r="AJ14">
            <v>2311.8333333333335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1</v>
          </cell>
          <cell r="CH14">
            <v>41275</v>
          </cell>
          <cell r="CI14">
            <v>41639</v>
          </cell>
          <cell r="CJ14" t="str">
            <v>00</v>
          </cell>
          <cell r="CK14">
            <v>661</v>
          </cell>
          <cell r="CL14" t="str">
            <v>PHT067</v>
          </cell>
          <cell r="CM14" t="str">
            <v>A0100</v>
          </cell>
          <cell r="CN14" t="str">
            <v>MDRHT008</v>
          </cell>
          <cell r="CO14" t="str">
            <v>A01</v>
          </cell>
          <cell r="CP14">
            <v>0</v>
          </cell>
          <cell r="CQ14">
            <v>6.5</v>
          </cell>
          <cell r="CR14">
            <v>1803.23</v>
          </cell>
          <cell r="CS14">
            <v>1803.23</v>
          </cell>
          <cell r="CT14">
            <v>0</v>
          </cell>
        </row>
        <row r="15">
          <cell r="B15" t="str">
            <v/>
          </cell>
          <cell r="C15" t="str">
            <v>National Security Officer (3)</v>
          </cell>
          <cell r="D15">
            <v>39</v>
          </cell>
          <cell r="E15" t="str">
            <v>Months</v>
          </cell>
          <cell r="F15" t="str">
            <v>USD</v>
          </cell>
          <cell r="G15">
            <v>2000</v>
          </cell>
          <cell r="I15">
            <v>1940</v>
          </cell>
          <cell r="M15">
            <v>75660</v>
          </cell>
          <cell r="O15">
            <v>661</v>
          </cell>
          <cell r="P15" t="str">
            <v>PHT067</v>
          </cell>
          <cell r="Q15" t="str">
            <v>A0100</v>
          </cell>
          <cell r="R15" t="str">
            <v>MDRHT008</v>
          </cell>
          <cell r="S15" t="str">
            <v>Monthly</v>
          </cell>
          <cell r="T15">
            <v>41275</v>
          </cell>
          <cell r="U15">
            <v>41639</v>
          </cell>
          <cell r="V15">
            <v>12</v>
          </cell>
          <cell r="W15">
            <v>0</v>
          </cell>
          <cell r="X15">
            <v>0</v>
          </cell>
          <cell r="Y15">
            <v>6305</v>
          </cell>
          <cell r="Z15">
            <v>6305</v>
          </cell>
          <cell r="AA15">
            <v>6305</v>
          </cell>
          <cell r="AB15">
            <v>6305</v>
          </cell>
          <cell r="AC15">
            <v>6305</v>
          </cell>
          <cell r="AD15">
            <v>6305</v>
          </cell>
          <cell r="AE15">
            <v>6305</v>
          </cell>
          <cell r="AF15">
            <v>6305</v>
          </cell>
          <cell r="AG15">
            <v>6305</v>
          </cell>
          <cell r="AH15">
            <v>6305</v>
          </cell>
          <cell r="AI15">
            <v>6305</v>
          </cell>
          <cell r="AJ15">
            <v>6305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1</v>
          </cell>
          <cell r="CH15">
            <v>41275</v>
          </cell>
          <cell r="CI15">
            <v>41639</v>
          </cell>
          <cell r="CJ15" t="str">
            <v>00</v>
          </cell>
          <cell r="CK15">
            <v>661</v>
          </cell>
          <cell r="CL15" t="str">
            <v>PHT067</v>
          </cell>
          <cell r="CM15" t="str">
            <v>A0100</v>
          </cell>
          <cell r="CN15" t="str">
            <v>MDRHT008</v>
          </cell>
          <cell r="CO15" t="str">
            <v>A01</v>
          </cell>
          <cell r="CP15">
            <v>0</v>
          </cell>
          <cell r="CQ15">
            <v>6.5</v>
          </cell>
          <cell r="CR15">
            <v>4917.8999999999996</v>
          </cell>
          <cell r="CS15">
            <v>4917.8999999999996</v>
          </cell>
          <cell r="CT15">
            <v>0</v>
          </cell>
        </row>
        <row r="16">
          <cell r="B16" t="str">
            <v/>
          </cell>
          <cell r="C16" t="str">
            <v>Security Guard Supervisor (13)</v>
          </cell>
          <cell r="D16">
            <v>169</v>
          </cell>
          <cell r="E16" t="str">
            <v>Months</v>
          </cell>
          <cell r="F16" t="str">
            <v>USD</v>
          </cell>
          <cell r="G16">
            <v>1000</v>
          </cell>
          <cell r="I16">
            <v>970</v>
          </cell>
          <cell r="M16">
            <v>163930</v>
          </cell>
          <cell r="O16">
            <v>661</v>
          </cell>
          <cell r="P16" t="str">
            <v>PHT067</v>
          </cell>
          <cell r="Q16" t="str">
            <v>A0100</v>
          </cell>
          <cell r="R16" t="str">
            <v>MDRHT008</v>
          </cell>
          <cell r="S16" t="str">
            <v>Monthly</v>
          </cell>
          <cell r="T16">
            <v>41275</v>
          </cell>
          <cell r="U16">
            <v>41639</v>
          </cell>
          <cell r="V16">
            <v>12</v>
          </cell>
          <cell r="W16">
            <v>0</v>
          </cell>
          <cell r="X16">
            <v>0</v>
          </cell>
          <cell r="Y16">
            <v>13660.833333333334</v>
          </cell>
          <cell r="Z16">
            <v>13660.833333333334</v>
          </cell>
          <cell r="AA16">
            <v>13660.833333333334</v>
          </cell>
          <cell r="AB16">
            <v>13660.833333333334</v>
          </cell>
          <cell r="AC16">
            <v>13660.833333333334</v>
          </cell>
          <cell r="AD16">
            <v>13660.833333333334</v>
          </cell>
          <cell r="AE16">
            <v>13660.833333333334</v>
          </cell>
          <cell r="AF16">
            <v>13660.833333333334</v>
          </cell>
          <cell r="AG16">
            <v>13660.833333333334</v>
          </cell>
          <cell r="AH16">
            <v>13660.833333333334</v>
          </cell>
          <cell r="AI16">
            <v>13660.833333333334</v>
          </cell>
          <cell r="AJ16">
            <v>13660.833333333334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1</v>
          </cell>
          <cell r="CH16">
            <v>41275</v>
          </cell>
          <cell r="CI16">
            <v>41639</v>
          </cell>
          <cell r="CJ16" t="str">
            <v>00</v>
          </cell>
          <cell r="CK16">
            <v>661</v>
          </cell>
          <cell r="CL16" t="str">
            <v>PHT067</v>
          </cell>
          <cell r="CM16" t="str">
            <v>A0100</v>
          </cell>
          <cell r="CN16" t="str">
            <v>MDRHT008</v>
          </cell>
          <cell r="CO16" t="str">
            <v>A01</v>
          </cell>
          <cell r="CP16">
            <v>0</v>
          </cell>
          <cell r="CQ16">
            <v>6.5</v>
          </cell>
          <cell r="CR16">
            <v>10655.45</v>
          </cell>
          <cell r="CS16">
            <v>10655.45</v>
          </cell>
          <cell r="CT16">
            <v>0</v>
          </cell>
        </row>
        <row r="17">
          <cell r="B17" t="str">
            <v/>
          </cell>
          <cell r="C17" t="str">
            <v>Guards (30)</v>
          </cell>
          <cell r="D17">
            <v>390</v>
          </cell>
          <cell r="E17" t="str">
            <v>Months</v>
          </cell>
          <cell r="F17" t="str">
            <v>USD</v>
          </cell>
          <cell r="G17">
            <v>675</v>
          </cell>
          <cell r="I17">
            <v>654.75</v>
          </cell>
          <cell r="M17">
            <v>255352.5</v>
          </cell>
          <cell r="O17">
            <v>661</v>
          </cell>
          <cell r="P17" t="str">
            <v>PHT067</v>
          </cell>
          <cell r="Q17" t="str">
            <v>A0100</v>
          </cell>
          <cell r="R17" t="str">
            <v>MDRHT008</v>
          </cell>
          <cell r="S17" t="str">
            <v>Monthly</v>
          </cell>
          <cell r="T17">
            <v>41275</v>
          </cell>
          <cell r="U17">
            <v>41639</v>
          </cell>
          <cell r="V17">
            <v>12</v>
          </cell>
          <cell r="W17">
            <v>0</v>
          </cell>
          <cell r="X17">
            <v>0</v>
          </cell>
          <cell r="Y17">
            <v>21279.375</v>
          </cell>
          <cell r="Z17">
            <v>21279.375</v>
          </cell>
          <cell r="AA17">
            <v>21279.375</v>
          </cell>
          <cell r="AB17">
            <v>21279.375</v>
          </cell>
          <cell r="AC17">
            <v>21279.375</v>
          </cell>
          <cell r="AD17">
            <v>21279.375</v>
          </cell>
          <cell r="AE17">
            <v>21279.375</v>
          </cell>
          <cell r="AF17">
            <v>21279.375</v>
          </cell>
          <cell r="AG17">
            <v>21279.375</v>
          </cell>
          <cell r="AH17">
            <v>21279.375</v>
          </cell>
          <cell r="AI17">
            <v>21279.375</v>
          </cell>
          <cell r="AJ17">
            <v>21279.375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1</v>
          </cell>
          <cell r="CH17">
            <v>41275</v>
          </cell>
          <cell r="CI17">
            <v>41639</v>
          </cell>
          <cell r="CJ17" t="str">
            <v>00</v>
          </cell>
          <cell r="CK17">
            <v>661</v>
          </cell>
          <cell r="CL17" t="str">
            <v>PHT067</v>
          </cell>
          <cell r="CM17" t="str">
            <v>A0100</v>
          </cell>
          <cell r="CN17" t="str">
            <v>MDRHT008</v>
          </cell>
          <cell r="CO17" t="str">
            <v>A01</v>
          </cell>
          <cell r="CP17">
            <v>0</v>
          </cell>
          <cell r="CQ17">
            <v>6.5</v>
          </cell>
          <cell r="CR17">
            <v>16597.912499999999</v>
          </cell>
          <cell r="CS17">
            <v>16597.912499999999</v>
          </cell>
          <cell r="CT17">
            <v>0</v>
          </cell>
        </row>
        <row r="18">
          <cell r="B18" t="str">
            <v/>
          </cell>
          <cell r="C18" t="str">
            <v>Radio Operators/Supervisor (1)</v>
          </cell>
          <cell r="D18">
            <v>13</v>
          </cell>
          <cell r="E18" t="str">
            <v>Month</v>
          </cell>
          <cell r="F18" t="str">
            <v>USD</v>
          </cell>
          <cell r="G18">
            <v>1000</v>
          </cell>
          <cell r="I18">
            <v>970</v>
          </cell>
          <cell r="M18">
            <v>12610</v>
          </cell>
          <cell r="O18">
            <v>661</v>
          </cell>
          <cell r="P18" t="str">
            <v>PHT067</v>
          </cell>
          <cell r="Q18" t="str">
            <v>A0100</v>
          </cell>
          <cell r="R18" t="str">
            <v>MDRHT008</v>
          </cell>
          <cell r="S18" t="str">
            <v>Monthly</v>
          </cell>
          <cell r="T18">
            <v>41275</v>
          </cell>
          <cell r="U18">
            <v>41639</v>
          </cell>
          <cell r="V18">
            <v>12</v>
          </cell>
          <cell r="W18">
            <v>0</v>
          </cell>
          <cell r="X18">
            <v>0</v>
          </cell>
          <cell r="Y18">
            <v>1050.8333333333333</v>
          </cell>
          <cell r="Z18">
            <v>1050.8333333333333</v>
          </cell>
          <cell r="AA18">
            <v>1050.8333333333333</v>
          </cell>
          <cell r="AB18">
            <v>1050.8333333333333</v>
          </cell>
          <cell r="AC18">
            <v>1050.8333333333333</v>
          </cell>
          <cell r="AD18">
            <v>1050.8333333333333</v>
          </cell>
          <cell r="AE18">
            <v>1050.8333333333333</v>
          </cell>
          <cell r="AF18">
            <v>1050.8333333333333</v>
          </cell>
          <cell r="AG18">
            <v>1050.8333333333333</v>
          </cell>
          <cell r="AH18">
            <v>1050.8333333333333</v>
          </cell>
          <cell r="AI18">
            <v>1050.8333333333333</v>
          </cell>
          <cell r="AJ18">
            <v>1050.8333333333333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1</v>
          </cell>
          <cell r="CH18">
            <v>41275</v>
          </cell>
          <cell r="CI18">
            <v>41639</v>
          </cell>
          <cell r="CJ18" t="str">
            <v>00</v>
          </cell>
          <cell r="CK18">
            <v>661</v>
          </cell>
          <cell r="CL18" t="str">
            <v>PHT067</v>
          </cell>
          <cell r="CM18" t="str">
            <v>A0100</v>
          </cell>
          <cell r="CN18" t="str">
            <v>MDRHT008</v>
          </cell>
          <cell r="CO18" t="str">
            <v>A01</v>
          </cell>
          <cell r="CP18">
            <v>0</v>
          </cell>
          <cell r="CQ18">
            <v>6.5</v>
          </cell>
          <cell r="CR18">
            <v>819.65</v>
          </cell>
          <cell r="CS18">
            <v>819.65</v>
          </cell>
          <cell r="CT18">
            <v>0</v>
          </cell>
        </row>
        <row r="19">
          <cell r="B19" t="str">
            <v/>
          </cell>
          <cell r="C19" t="str">
            <v>Radio Operators, etc (10)</v>
          </cell>
          <cell r="D19">
            <v>143</v>
          </cell>
          <cell r="E19" t="str">
            <v>Month (10 Operator x 13 Months)</v>
          </cell>
          <cell r="F19" t="str">
            <v>USD</v>
          </cell>
          <cell r="G19">
            <v>750</v>
          </cell>
          <cell r="I19">
            <v>727.5</v>
          </cell>
          <cell r="M19">
            <v>104032.5</v>
          </cell>
          <cell r="O19">
            <v>661</v>
          </cell>
          <cell r="P19" t="str">
            <v>PHT067</v>
          </cell>
          <cell r="Q19" t="str">
            <v>A0100</v>
          </cell>
          <cell r="R19" t="str">
            <v>MDRHT008</v>
          </cell>
          <cell r="S19" t="str">
            <v>Monthly</v>
          </cell>
          <cell r="T19">
            <v>41275</v>
          </cell>
          <cell r="U19">
            <v>41639</v>
          </cell>
          <cell r="V19">
            <v>12</v>
          </cell>
          <cell r="W19">
            <v>0</v>
          </cell>
          <cell r="X19">
            <v>0</v>
          </cell>
          <cell r="Y19">
            <v>8669.375</v>
          </cell>
          <cell r="Z19">
            <v>8669.375</v>
          </cell>
          <cell r="AA19">
            <v>8669.375</v>
          </cell>
          <cell r="AB19">
            <v>8669.375</v>
          </cell>
          <cell r="AC19">
            <v>8669.375</v>
          </cell>
          <cell r="AD19">
            <v>8669.375</v>
          </cell>
          <cell r="AE19">
            <v>8669.375</v>
          </cell>
          <cell r="AF19">
            <v>8669.375</v>
          </cell>
          <cell r="AG19">
            <v>8669.375</v>
          </cell>
          <cell r="AH19">
            <v>8669.375</v>
          </cell>
          <cell r="AI19">
            <v>8669.375</v>
          </cell>
          <cell r="AJ19">
            <v>8669.375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1</v>
          </cell>
          <cell r="CH19">
            <v>41275</v>
          </cell>
          <cell r="CI19">
            <v>41639</v>
          </cell>
          <cell r="CJ19" t="str">
            <v>00</v>
          </cell>
          <cell r="CK19">
            <v>661</v>
          </cell>
          <cell r="CL19" t="str">
            <v>PHT067</v>
          </cell>
          <cell r="CM19" t="str">
            <v>A0100</v>
          </cell>
          <cell r="CN19" t="str">
            <v>MDRHT008</v>
          </cell>
          <cell r="CO19" t="str">
            <v>A01</v>
          </cell>
          <cell r="CP19">
            <v>0</v>
          </cell>
          <cell r="CQ19">
            <v>6.5</v>
          </cell>
          <cell r="CR19">
            <v>6762.1125000000002</v>
          </cell>
          <cell r="CS19">
            <v>6762.1125000000002</v>
          </cell>
          <cell r="CT19">
            <v>0</v>
          </cell>
        </row>
        <row r="20">
          <cell r="B20" t="str">
            <v/>
          </cell>
          <cell r="C20" t="str">
            <v>10% TAX &amp; DEDUCTIONS</v>
          </cell>
          <cell r="D20">
            <v>13</v>
          </cell>
          <cell r="E20" t="str">
            <v>Month</v>
          </cell>
          <cell r="F20" t="str">
            <v>USD</v>
          </cell>
          <cell r="G20">
            <v>3941.9</v>
          </cell>
          <cell r="I20">
            <v>3823.643</v>
          </cell>
          <cell r="M20">
            <v>49707.358999999997</v>
          </cell>
          <cell r="O20">
            <v>661</v>
          </cell>
          <cell r="P20" t="str">
            <v>PHT067</v>
          </cell>
          <cell r="Q20" t="str">
            <v>A0100</v>
          </cell>
          <cell r="R20" t="str">
            <v>MDRHT008</v>
          </cell>
          <cell r="S20" t="str">
            <v>Monthly</v>
          </cell>
          <cell r="T20">
            <v>41275</v>
          </cell>
          <cell r="U20">
            <v>41639</v>
          </cell>
          <cell r="V20">
            <v>12</v>
          </cell>
          <cell r="W20">
            <v>0</v>
          </cell>
          <cell r="X20">
            <v>0</v>
          </cell>
          <cell r="Y20">
            <v>4142.2799166666664</v>
          </cell>
          <cell r="Z20">
            <v>4142.2799166666664</v>
          </cell>
          <cell r="AA20">
            <v>4142.2799166666664</v>
          </cell>
          <cell r="AB20">
            <v>4142.2799166666664</v>
          </cell>
          <cell r="AC20">
            <v>4142.2799166666664</v>
          </cell>
          <cell r="AD20">
            <v>4142.2799166666664</v>
          </cell>
          <cell r="AE20">
            <v>4142.2799166666664</v>
          </cell>
          <cell r="AF20">
            <v>4142.2799166666664</v>
          </cell>
          <cell r="AG20">
            <v>4142.2799166666664</v>
          </cell>
          <cell r="AH20">
            <v>4142.2799166666664</v>
          </cell>
          <cell r="AI20">
            <v>4142.2799166666664</v>
          </cell>
          <cell r="AJ20">
            <v>4142.2799166666664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1</v>
          </cell>
          <cell r="CH20">
            <v>41275</v>
          </cell>
          <cell r="CI20">
            <v>41639</v>
          </cell>
          <cell r="CJ20" t="str">
            <v>00</v>
          </cell>
          <cell r="CK20">
            <v>661</v>
          </cell>
          <cell r="CL20" t="str">
            <v>PHT067</v>
          </cell>
          <cell r="CM20" t="str">
            <v>A0100</v>
          </cell>
          <cell r="CN20" t="str">
            <v>MDRHT008</v>
          </cell>
          <cell r="CO20" t="str">
            <v>A01</v>
          </cell>
          <cell r="CP20">
            <v>0</v>
          </cell>
          <cell r="CQ20">
            <v>6.5</v>
          </cell>
          <cell r="CR20">
            <v>3230.9783349999993</v>
          </cell>
          <cell r="CS20">
            <v>3230.9783349999993</v>
          </cell>
          <cell r="CT20">
            <v>0</v>
          </cell>
        </row>
        <row r="21">
          <cell r="B21" t="str">
            <v/>
          </cell>
          <cell r="C21" t="str">
            <v>End of contract payment lump sum</v>
          </cell>
          <cell r="D21">
            <v>1</v>
          </cell>
          <cell r="E21" t="str">
            <v>Lum sum</v>
          </cell>
          <cell r="F21" t="str">
            <v>USD</v>
          </cell>
          <cell r="G21">
            <v>20564</v>
          </cell>
          <cell r="I21">
            <v>19947.079999999998</v>
          </cell>
          <cell r="M21">
            <v>19947.079999999998</v>
          </cell>
          <cell r="O21">
            <v>661</v>
          </cell>
          <cell r="P21" t="str">
            <v>PHT067</v>
          </cell>
          <cell r="Q21" t="str">
            <v>A0100</v>
          </cell>
          <cell r="R21" t="str">
            <v>MDRHT008</v>
          </cell>
          <cell r="S21" t="str">
            <v>Quarterly</v>
          </cell>
          <cell r="T21">
            <v>41275</v>
          </cell>
          <cell r="U21">
            <v>41639</v>
          </cell>
          <cell r="V21">
            <v>4</v>
          </cell>
          <cell r="W21">
            <v>0</v>
          </cell>
          <cell r="X21">
            <v>0</v>
          </cell>
          <cell r="Y21">
            <v>4986.7699999999995</v>
          </cell>
          <cell r="Z21">
            <v>0</v>
          </cell>
          <cell r="AA21">
            <v>0</v>
          </cell>
          <cell r="AB21">
            <v>4986.7699999999995</v>
          </cell>
          <cell r="AC21">
            <v>0</v>
          </cell>
          <cell r="AD21">
            <v>0</v>
          </cell>
          <cell r="AE21">
            <v>4986.7699999999995</v>
          </cell>
          <cell r="AF21">
            <v>0</v>
          </cell>
          <cell r="AG21">
            <v>0</v>
          </cell>
          <cell r="AH21">
            <v>4986.7699999999995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1</v>
          </cell>
          <cell r="CH21">
            <v>41275</v>
          </cell>
          <cell r="CI21">
            <v>41639</v>
          </cell>
          <cell r="CJ21" t="str">
            <v>00</v>
          </cell>
          <cell r="CK21">
            <v>661</v>
          </cell>
          <cell r="CL21" t="str">
            <v>PHT067</v>
          </cell>
          <cell r="CM21" t="str">
            <v>A0100</v>
          </cell>
          <cell r="CN21" t="str">
            <v>MDRHT008</v>
          </cell>
          <cell r="CO21" t="str">
            <v>A01</v>
          </cell>
          <cell r="CP21">
            <v>0</v>
          </cell>
          <cell r="CQ21">
            <v>6.5</v>
          </cell>
          <cell r="CR21">
            <v>1296.5601999999999</v>
          </cell>
          <cell r="CS21">
            <v>1296.5601999999999</v>
          </cell>
          <cell r="CT21">
            <v>0</v>
          </cell>
        </row>
        <row r="22">
          <cell r="B22" t="str">
            <v/>
          </cell>
          <cell r="C22" t="str">
            <v>Vehicle lease/UAEPA079</v>
          </cell>
          <cell r="D22">
            <v>12</v>
          </cell>
          <cell r="E22" t="str">
            <v>Months</v>
          </cell>
          <cell r="F22" t="str">
            <v>CHF</v>
          </cell>
          <cell r="G22">
            <v>850</v>
          </cell>
          <cell r="I22">
            <v>850</v>
          </cell>
          <cell r="M22">
            <v>10200</v>
          </cell>
          <cell r="O22">
            <v>593</v>
          </cell>
          <cell r="P22" t="str">
            <v>PHT067</v>
          </cell>
          <cell r="Q22" t="str">
            <v>A0100</v>
          </cell>
          <cell r="R22" t="str">
            <v>MDRHT008</v>
          </cell>
          <cell r="S22" t="str">
            <v>Monthly</v>
          </cell>
          <cell r="T22">
            <v>41275</v>
          </cell>
          <cell r="U22">
            <v>41639</v>
          </cell>
          <cell r="V22">
            <v>12</v>
          </cell>
          <cell r="W22">
            <v>0</v>
          </cell>
          <cell r="X22">
            <v>0</v>
          </cell>
          <cell r="Y22">
            <v>850</v>
          </cell>
          <cell r="Z22">
            <v>850</v>
          </cell>
          <cell r="AA22">
            <v>850</v>
          </cell>
          <cell r="AB22">
            <v>850</v>
          </cell>
          <cell r="AC22">
            <v>850</v>
          </cell>
          <cell r="AD22">
            <v>850</v>
          </cell>
          <cell r="AE22">
            <v>850</v>
          </cell>
          <cell r="AF22">
            <v>850</v>
          </cell>
          <cell r="AG22">
            <v>850</v>
          </cell>
          <cell r="AH22">
            <v>850</v>
          </cell>
          <cell r="AI22">
            <v>850</v>
          </cell>
          <cell r="AJ22">
            <v>850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>
            <v>41275</v>
          </cell>
          <cell r="CI22">
            <v>41639</v>
          </cell>
          <cell r="CJ22" t="str">
            <v>00</v>
          </cell>
          <cell r="CK22">
            <v>593</v>
          </cell>
          <cell r="CL22" t="str">
            <v>PHT067</v>
          </cell>
          <cell r="CM22" t="str">
            <v>A0100</v>
          </cell>
          <cell r="CN22" t="str">
            <v>MDRHT008</v>
          </cell>
          <cell r="CO22" t="str">
            <v>A01</v>
          </cell>
          <cell r="CP22">
            <v>0</v>
          </cell>
          <cell r="CQ22">
            <v>6.5</v>
          </cell>
          <cell r="CR22">
            <v>663</v>
          </cell>
          <cell r="CS22">
            <v>663</v>
          </cell>
          <cell r="CT22">
            <v>0</v>
          </cell>
        </row>
        <row r="23">
          <cell r="B23" t="str">
            <v/>
          </cell>
          <cell r="C23" t="str">
            <v>Vehicle UAEPA079 Maintenance schedule</v>
          </cell>
          <cell r="D23">
            <v>12</v>
          </cell>
          <cell r="E23" t="str">
            <v>Months</v>
          </cell>
          <cell r="F23" t="str">
            <v>USD</v>
          </cell>
          <cell r="G23">
            <v>575</v>
          </cell>
          <cell r="I23">
            <v>557.75</v>
          </cell>
          <cell r="M23">
            <v>6693</v>
          </cell>
          <cell r="O23">
            <v>593</v>
          </cell>
          <cell r="P23" t="str">
            <v>PHT067</v>
          </cell>
          <cell r="Q23" t="str">
            <v>A0100</v>
          </cell>
          <cell r="R23" t="str">
            <v>MDRHT008</v>
          </cell>
          <cell r="S23" t="str">
            <v>Monthly</v>
          </cell>
          <cell r="T23">
            <v>41275</v>
          </cell>
          <cell r="U23">
            <v>41639</v>
          </cell>
          <cell r="V23">
            <v>12</v>
          </cell>
          <cell r="W23">
            <v>0</v>
          </cell>
          <cell r="X23">
            <v>0</v>
          </cell>
          <cell r="Y23">
            <v>557.75</v>
          </cell>
          <cell r="Z23">
            <v>557.75</v>
          </cell>
          <cell r="AA23">
            <v>557.75</v>
          </cell>
          <cell r="AB23">
            <v>557.75</v>
          </cell>
          <cell r="AC23">
            <v>557.75</v>
          </cell>
          <cell r="AD23">
            <v>557.75</v>
          </cell>
          <cell r="AE23">
            <v>557.75</v>
          </cell>
          <cell r="AF23">
            <v>557.75</v>
          </cell>
          <cell r="AG23">
            <v>557.75</v>
          </cell>
          <cell r="AH23">
            <v>557.75</v>
          </cell>
          <cell r="AI23">
            <v>557.75</v>
          </cell>
          <cell r="AJ23">
            <v>557.75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1</v>
          </cell>
          <cell r="CH23">
            <v>41275</v>
          </cell>
          <cell r="CI23">
            <v>41639</v>
          </cell>
          <cell r="CJ23" t="str">
            <v>00</v>
          </cell>
          <cell r="CK23">
            <v>593</v>
          </cell>
          <cell r="CL23" t="str">
            <v>PHT067</v>
          </cell>
          <cell r="CM23" t="str">
            <v>A0100</v>
          </cell>
          <cell r="CN23" t="str">
            <v>MDRHT008</v>
          </cell>
          <cell r="CO23" t="str">
            <v>A01</v>
          </cell>
          <cell r="CP23">
            <v>0</v>
          </cell>
          <cell r="CQ23">
            <v>6.5</v>
          </cell>
          <cell r="CR23">
            <v>435.04500000000002</v>
          </cell>
          <cell r="CS23">
            <v>435.04500000000002</v>
          </cell>
          <cell r="CT23">
            <v>0</v>
          </cell>
        </row>
        <row r="24">
          <cell r="B24" t="str">
            <v/>
          </cell>
          <cell r="C24" t="str">
            <v>Vehicle UAEPA079 Fuel</v>
          </cell>
          <cell r="D24">
            <v>12</v>
          </cell>
          <cell r="E24" t="str">
            <v>Months</v>
          </cell>
          <cell r="F24" t="str">
            <v>USD</v>
          </cell>
          <cell r="G24">
            <v>530</v>
          </cell>
          <cell r="I24">
            <v>514.1</v>
          </cell>
          <cell r="M24">
            <v>6169.2000000000007</v>
          </cell>
          <cell r="O24">
            <v>593</v>
          </cell>
          <cell r="P24" t="str">
            <v>PHT067</v>
          </cell>
          <cell r="Q24" t="str">
            <v>A0100</v>
          </cell>
          <cell r="R24" t="str">
            <v>MDRHT008</v>
          </cell>
          <cell r="S24" t="str">
            <v>Monthly</v>
          </cell>
          <cell r="T24">
            <v>41275</v>
          </cell>
          <cell r="U24">
            <v>41639</v>
          </cell>
          <cell r="V24">
            <v>12</v>
          </cell>
          <cell r="W24">
            <v>0</v>
          </cell>
          <cell r="X24">
            <v>0</v>
          </cell>
          <cell r="Y24">
            <v>514.1</v>
          </cell>
          <cell r="Z24">
            <v>514.1</v>
          </cell>
          <cell r="AA24">
            <v>514.1</v>
          </cell>
          <cell r="AB24">
            <v>514.1</v>
          </cell>
          <cell r="AC24">
            <v>514.1</v>
          </cell>
          <cell r="AD24">
            <v>514.1</v>
          </cell>
          <cell r="AE24">
            <v>514.1</v>
          </cell>
          <cell r="AF24">
            <v>514.1</v>
          </cell>
          <cell r="AG24">
            <v>514.1</v>
          </cell>
          <cell r="AH24">
            <v>514.1</v>
          </cell>
          <cell r="AI24">
            <v>514.1</v>
          </cell>
          <cell r="AJ24">
            <v>514.1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</v>
          </cell>
          <cell r="CH24">
            <v>41275</v>
          </cell>
          <cell r="CI24">
            <v>41639</v>
          </cell>
          <cell r="CJ24" t="str">
            <v>00</v>
          </cell>
          <cell r="CK24">
            <v>593</v>
          </cell>
          <cell r="CL24" t="str">
            <v>PHT067</v>
          </cell>
          <cell r="CM24" t="str">
            <v>A0100</v>
          </cell>
          <cell r="CN24" t="str">
            <v>MDRHT008</v>
          </cell>
          <cell r="CO24" t="str">
            <v>A01</v>
          </cell>
          <cell r="CP24">
            <v>0</v>
          </cell>
          <cell r="CQ24">
            <v>6.5</v>
          </cell>
          <cell r="CR24">
            <v>400.99800000000005</v>
          </cell>
          <cell r="CS24">
            <v>400.99800000000005</v>
          </cell>
          <cell r="CT24">
            <v>0</v>
          </cell>
        </row>
        <row r="25">
          <cell r="B25" t="str">
            <v/>
          </cell>
          <cell r="C25" t="str">
            <v>Vehicle shipping &gt;Dubai - budget in 2012</v>
          </cell>
          <cell r="D25">
            <v>1</v>
          </cell>
          <cell r="E25" t="str">
            <v xml:space="preserve">Vehicle </v>
          </cell>
          <cell r="F25" t="str">
            <v>CHF</v>
          </cell>
          <cell r="G25">
            <v>5000</v>
          </cell>
          <cell r="I25">
            <v>5000</v>
          </cell>
          <cell r="M25">
            <v>5000</v>
          </cell>
          <cell r="O25">
            <v>593</v>
          </cell>
          <cell r="P25" t="str">
            <v>PHT067</v>
          </cell>
          <cell r="Q25" t="str">
            <v>A0100</v>
          </cell>
          <cell r="R25" t="str">
            <v>MDRHT008</v>
          </cell>
          <cell r="S25" t="str">
            <v>Manual</v>
          </cell>
          <cell r="T25">
            <v>41275</v>
          </cell>
          <cell r="U25">
            <v>41639</v>
          </cell>
          <cell r="V25">
            <v>1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5000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</v>
          </cell>
          <cell r="CH25">
            <v>41275</v>
          </cell>
          <cell r="CI25">
            <v>41639</v>
          </cell>
          <cell r="CJ25" t="str">
            <v>00</v>
          </cell>
          <cell r="CK25">
            <v>593</v>
          </cell>
          <cell r="CL25" t="str">
            <v>PHT067</v>
          </cell>
          <cell r="CM25" t="str">
            <v>A0100</v>
          </cell>
          <cell r="CN25" t="str">
            <v>MDRHT008</v>
          </cell>
          <cell r="CO25" t="str">
            <v>A01</v>
          </cell>
          <cell r="CP25">
            <v>0</v>
          </cell>
          <cell r="CQ25">
            <v>6.5</v>
          </cell>
          <cell r="CR25">
            <v>325</v>
          </cell>
          <cell r="CS25">
            <v>325</v>
          </cell>
          <cell r="CT25">
            <v>0</v>
          </cell>
        </row>
        <row r="26">
          <cell r="B26" t="str">
            <v/>
          </cell>
          <cell r="C26" t="str">
            <v>Uniforms and accessories</v>
          </cell>
          <cell r="D26">
            <v>1</v>
          </cell>
          <cell r="E26" t="str">
            <v>Lumpsum</v>
          </cell>
          <cell r="F26" t="str">
            <v>USD</v>
          </cell>
          <cell r="G26">
            <v>7500</v>
          </cell>
          <cell r="I26">
            <v>7275</v>
          </cell>
          <cell r="M26">
            <v>7275</v>
          </cell>
          <cell r="O26">
            <v>790</v>
          </cell>
          <cell r="P26" t="str">
            <v>PHT067</v>
          </cell>
          <cell r="Q26" t="str">
            <v>A0100</v>
          </cell>
          <cell r="R26" t="str">
            <v>MDRHT008</v>
          </cell>
          <cell r="S26" t="str">
            <v>Trimestral</v>
          </cell>
          <cell r="T26">
            <v>41275</v>
          </cell>
          <cell r="U26">
            <v>41639</v>
          </cell>
          <cell r="V26">
            <v>3</v>
          </cell>
          <cell r="W26">
            <v>0</v>
          </cell>
          <cell r="X26">
            <v>0</v>
          </cell>
          <cell r="Y26">
            <v>2425</v>
          </cell>
          <cell r="Z26">
            <v>0</v>
          </cell>
          <cell r="AA26">
            <v>0</v>
          </cell>
          <cell r="AB26">
            <v>0</v>
          </cell>
          <cell r="AC26">
            <v>2425</v>
          </cell>
          <cell r="AD26">
            <v>0</v>
          </cell>
          <cell r="AE26">
            <v>0</v>
          </cell>
          <cell r="AF26">
            <v>0</v>
          </cell>
          <cell r="AG26">
            <v>2425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</v>
          </cell>
          <cell r="CH26">
            <v>41275</v>
          </cell>
          <cell r="CI26">
            <v>41639</v>
          </cell>
          <cell r="CJ26" t="str">
            <v>00</v>
          </cell>
          <cell r="CK26">
            <v>790</v>
          </cell>
          <cell r="CL26" t="str">
            <v>PHT067</v>
          </cell>
          <cell r="CM26" t="str">
            <v>A0100</v>
          </cell>
          <cell r="CN26" t="str">
            <v>MDRHT008</v>
          </cell>
          <cell r="CO26" t="str">
            <v>A01</v>
          </cell>
          <cell r="CP26">
            <v>0</v>
          </cell>
          <cell r="CQ26">
            <v>6.5</v>
          </cell>
          <cell r="CR26">
            <v>472.875</v>
          </cell>
          <cell r="CS26">
            <v>472.875</v>
          </cell>
          <cell r="CT26">
            <v>0</v>
          </cell>
        </row>
        <row r="27">
          <cell r="B27" t="str">
            <v/>
          </cell>
          <cell r="C27" t="str">
            <v>internationl travel 2 Geneva, 2 Panama</v>
          </cell>
          <cell r="D27">
            <v>4</v>
          </cell>
          <cell r="E27" t="str">
            <v>travel</v>
          </cell>
          <cell r="F27" t="str">
            <v>USD</v>
          </cell>
          <cell r="G27">
            <v>3000</v>
          </cell>
          <cell r="I27">
            <v>2910</v>
          </cell>
          <cell r="M27">
            <v>11640</v>
          </cell>
          <cell r="O27">
            <v>700</v>
          </cell>
          <cell r="P27" t="str">
            <v>PHT067</v>
          </cell>
          <cell r="Q27" t="str">
            <v>A0100</v>
          </cell>
          <cell r="R27" t="str">
            <v>MDRHT008</v>
          </cell>
          <cell r="S27" t="str">
            <v>Quarterly</v>
          </cell>
          <cell r="T27">
            <v>41275</v>
          </cell>
          <cell r="U27">
            <v>41639</v>
          </cell>
          <cell r="V27">
            <v>4</v>
          </cell>
          <cell r="W27">
            <v>0</v>
          </cell>
          <cell r="X27">
            <v>0</v>
          </cell>
          <cell r="Y27">
            <v>2910</v>
          </cell>
          <cell r="Z27">
            <v>0</v>
          </cell>
          <cell r="AA27">
            <v>0</v>
          </cell>
          <cell r="AB27">
            <v>2910</v>
          </cell>
          <cell r="AC27">
            <v>0</v>
          </cell>
          <cell r="AD27">
            <v>0</v>
          </cell>
          <cell r="AE27">
            <v>2910</v>
          </cell>
          <cell r="AF27">
            <v>0</v>
          </cell>
          <cell r="AG27">
            <v>0</v>
          </cell>
          <cell r="AH27">
            <v>2910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</v>
          </cell>
          <cell r="CH27">
            <v>41275</v>
          </cell>
          <cell r="CI27">
            <v>41639</v>
          </cell>
          <cell r="CJ27" t="str">
            <v>00</v>
          </cell>
          <cell r="CK27">
            <v>700</v>
          </cell>
          <cell r="CL27" t="str">
            <v>PHT067</v>
          </cell>
          <cell r="CM27" t="str">
            <v>A0100</v>
          </cell>
          <cell r="CN27" t="str">
            <v>MDRHT008</v>
          </cell>
          <cell r="CO27" t="str">
            <v>A01</v>
          </cell>
          <cell r="CP27">
            <v>0</v>
          </cell>
          <cell r="CQ27">
            <v>6.5</v>
          </cell>
          <cell r="CR27">
            <v>756.6</v>
          </cell>
          <cell r="CS27">
            <v>756.6</v>
          </cell>
          <cell r="CT27">
            <v>0</v>
          </cell>
        </row>
        <row r="28">
          <cell r="B28" t="str">
            <v/>
          </cell>
          <cell r="C28" t="str">
            <v>SMS security message</v>
          </cell>
          <cell r="D28">
            <v>12</v>
          </cell>
          <cell r="E28" t="str">
            <v>Communication</v>
          </cell>
          <cell r="F28" t="str">
            <v>USD</v>
          </cell>
          <cell r="G28">
            <v>270</v>
          </cell>
          <cell r="I28">
            <v>261.89999999999998</v>
          </cell>
          <cell r="M28">
            <v>3142.7999999999997</v>
          </cell>
          <cell r="O28">
            <v>740</v>
          </cell>
          <cell r="P28" t="str">
            <v>PHT067</v>
          </cell>
          <cell r="Q28" t="str">
            <v>A0100</v>
          </cell>
          <cell r="R28" t="str">
            <v>MDRHT008</v>
          </cell>
          <cell r="S28" t="str">
            <v>Monthly</v>
          </cell>
          <cell r="T28">
            <v>41275</v>
          </cell>
          <cell r="U28">
            <v>41639</v>
          </cell>
          <cell r="V28">
            <v>12</v>
          </cell>
          <cell r="W28">
            <v>0</v>
          </cell>
          <cell r="X28">
            <v>0</v>
          </cell>
          <cell r="Y28">
            <v>261.89999999999998</v>
          </cell>
          <cell r="Z28">
            <v>261.89999999999998</v>
          </cell>
          <cell r="AA28">
            <v>261.89999999999998</v>
          </cell>
          <cell r="AB28">
            <v>261.89999999999998</v>
          </cell>
          <cell r="AC28">
            <v>261.89999999999998</v>
          </cell>
          <cell r="AD28">
            <v>261.89999999999998</v>
          </cell>
          <cell r="AE28">
            <v>261.89999999999998</v>
          </cell>
          <cell r="AF28">
            <v>261.89999999999998</v>
          </cell>
          <cell r="AG28">
            <v>261.89999999999998</v>
          </cell>
          <cell r="AH28">
            <v>261.89999999999998</v>
          </cell>
          <cell r="AI28">
            <v>261.89999999999998</v>
          </cell>
          <cell r="AJ28">
            <v>261.89999999999998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1</v>
          </cell>
          <cell r="CH28">
            <v>41275</v>
          </cell>
          <cell r="CI28">
            <v>41639</v>
          </cell>
          <cell r="CJ28" t="str">
            <v>00</v>
          </cell>
          <cell r="CK28">
            <v>740</v>
          </cell>
          <cell r="CL28" t="str">
            <v>PHT067</v>
          </cell>
          <cell r="CM28" t="str">
            <v>A0100</v>
          </cell>
          <cell r="CN28" t="str">
            <v>MDRHT008</v>
          </cell>
          <cell r="CO28" t="str">
            <v>A01</v>
          </cell>
          <cell r="CP28">
            <v>0</v>
          </cell>
          <cell r="CQ28">
            <v>6.5</v>
          </cell>
          <cell r="CR28">
            <v>204.28199999999998</v>
          </cell>
          <cell r="CS28">
            <v>204.28199999999998</v>
          </cell>
          <cell r="CT28">
            <v>0</v>
          </cell>
        </row>
        <row r="29">
          <cell r="B29" t="str">
            <v/>
          </cell>
          <cell r="C29" t="str">
            <v>Phone communication</v>
          </cell>
          <cell r="D29">
            <v>12</v>
          </cell>
          <cell r="E29" t="str">
            <v>Communication</v>
          </cell>
          <cell r="F29" t="str">
            <v>USD</v>
          </cell>
          <cell r="G29">
            <v>600</v>
          </cell>
          <cell r="I29">
            <v>582</v>
          </cell>
          <cell r="M29">
            <v>6984</v>
          </cell>
          <cell r="O29">
            <v>740</v>
          </cell>
          <cell r="P29" t="str">
            <v>PHT067</v>
          </cell>
          <cell r="Q29" t="str">
            <v>A0100</v>
          </cell>
          <cell r="R29" t="str">
            <v>MDRHT008</v>
          </cell>
          <cell r="S29" t="str">
            <v>Monthly</v>
          </cell>
          <cell r="T29">
            <v>41275</v>
          </cell>
          <cell r="U29">
            <v>41639</v>
          </cell>
          <cell r="V29">
            <v>12</v>
          </cell>
          <cell r="W29">
            <v>0</v>
          </cell>
          <cell r="X29">
            <v>0</v>
          </cell>
          <cell r="Y29">
            <v>582</v>
          </cell>
          <cell r="Z29">
            <v>582</v>
          </cell>
          <cell r="AA29">
            <v>582</v>
          </cell>
          <cell r="AB29">
            <v>582</v>
          </cell>
          <cell r="AC29">
            <v>582</v>
          </cell>
          <cell r="AD29">
            <v>582</v>
          </cell>
          <cell r="AE29">
            <v>582</v>
          </cell>
          <cell r="AF29">
            <v>582</v>
          </cell>
          <cell r="AG29">
            <v>582</v>
          </cell>
          <cell r="AH29">
            <v>582</v>
          </cell>
          <cell r="AI29">
            <v>582</v>
          </cell>
          <cell r="AJ29">
            <v>582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</v>
          </cell>
          <cell r="CH29">
            <v>41275</v>
          </cell>
          <cell r="CI29">
            <v>41639</v>
          </cell>
          <cell r="CJ29" t="str">
            <v>00</v>
          </cell>
          <cell r="CK29">
            <v>740</v>
          </cell>
          <cell r="CL29" t="str">
            <v>PHT067</v>
          </cell>
          <cell r="CM29" t="str">
            <v>A0100</v>
          </cell>
          <cell r="CN29" t="str">
            <v>MDRHT008</v>
          </cell>
          <cell r="CO29" t="str">
            <v>A01</v>
          </cell>
          <cell r="CP29">
            <v>0</v>
          </cell>
          <cell r="CQ29">
            <v>6.5</v>
          </cell>
          <cell r="CR29">
            <v>453.96</v>
          </cell>
          <cell r="CS29">
            <v>453.96</v>
          </cell>
          <cell r="CT29">
            <v>0</v>
          </cell>
        </row>
        <row r="30">
          <cell r="B30" t="str">
            <v/>
          </cell>
          <cell r="C30" t="str">
            <v>Security Assessment</v>
          </cell>
          <cell r="D30">
            <v>2</v>
          </cell>
          <cell r="E30" t="str">
            <v>Months</v>
          </cell>
          <cell r="F30" t="str">
            <v>USD</v>
          </cell>
          <cell r="G30">
            <v>10000</v>
          </cell>
          <cell r="I30">
            <v>9700</v>
          </cell>
          <cell r="M30">
            <v>19400</v>
          </cell>
          <cell r="O30">
            <v>740</v>
          </cell>
          <cell r="P30" t="str">
            <v>PHT067</v>
          </cell>
          <cell r="Q30" t="str">
            <v>A0100</v>
          </cell>
          <cell r="R30" t="str">
            <v>MDRHT008</v>
          </cell>
          <cell r="S30" t="str">
            <v>Monthly</v>
          </cell>
          <cell r="T30">
            <v>41275</v>
          </cell>
          <cell r="U30">
            <v>41639</v>
          </cell>
          <cell r="V30">
            <v>12</v>
          </cell>
          <cell r="W30">
            <v>0</v>
          </cell>
          <cell r="X30">
            <v>0</v>
          </cell>
          <cell r="Y30">
            <v>1616.6666666666667</v>
          </cell>
          <cell r="Z30">
            <v>1616.6666666666667</v>
          </cell>
          <cell r="AA30">
            <v>1616.6666666666667</v>
          </cell>
          <cell r="AB30">
            <v>1616.6666666666667</v>
          </cell>
          <cell r="AC30">
            <v>1616.6666666666667</v>
          </cell>
          <cell r="AD30">
            <v>1616.6666666666667</v>
          </cell>
          <cell r="AE30">
            <v>1616.6666666666667</v>
          </cell>
          <cell r="AF30">
            <v>1616.6666666666667</v>
          </cell>
          <cell r="AG30">
            <v>1616.6666666666667</v>
          </cell>
          <cell r="AH30">
            <v>1616.6666666666667</v>
          </cell>
          <cell r="AI30">
            <v>1616.6666666666667</v>
          </cell>
          <cell r="AJ30">
            <v>1616.6666666666667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</v>
          </cell>
          <cell r="CH30">
            <v>41275</v>
          </cell>
          <cell r="CI30">
            <v>41639</v>
          </cell>
          <cell r="CJ30" t="str">
            <v>00</v>
          </cell>
          <cell r="CK30">
            <v>740</v>
          </cell>
          <cell r="CL30" t="str">
            <v>PHT067</v>
          </cell>
          <cell r="CM30" t="str">
            <v>A0100</v>
          </cell>
          <cell r="CN30" t="str">
            <v>MDRHT008</v>
          </cell>
          <cell r="CO30" t="str">
            <v>A01</v>
          </cell>
          <cell r="CP30">
            <v>0</v>
          </cell>
          <cell r="CQ30">
            <v>6.5</v>
          </cell>
          <cell r="CR30">
            <v>1261</v>
          </cell>
          <cell r="CS30">
            <v>1261</v>
          </cell>
          <cell r="CT30">
            <v>0</v>
          </cell>
        </row>
        <row r="31">
          <cell r="B31" t="str">
            <v/>
          </cell>
          <cell r="C31" t="str">
            <v xml:space="preserve">Training </v>
          </cell>
          <cell r="D31">
            <v>1</v>
          </cell>
          <cell r="E31" t="str">
            <v>Months</v>
          </cell>
          <cell r="F31" t="str">
            <v>USD</v>
          </cell>
          <cell r="G31">
            <v>3000</v>
          </cell>
          <cell r="I31">
            <v>2910</v>
          </cell>
          <cell r="M31">
            <v>2910</v>
          </cell>
          <cell r="O31">
            <v>680</v>
          </cell>
          <cell r="P31" t="str">
            <v>PHT067</v>
          </cell>
          <cell r="Q31" t="str">
            <v>A0100</v>
          </cell>
          <cell r="R31" t="str">
            <v>MDRHT008</v>
          </cell>
          <cell r="S31" t="str">
            <v>Trimestral</v>
          </cell>
          <cell r="T31">
            <v>41275</v>
          </cell>
          <cell r="U31">
            <v>41639</v>
          </cell>
          <cell r="V31">
            <v>3</v>
          </cell>
          <cell r="W31">
            <v>0</v>
          </cell>
          <cell r="X31">
            <v>0</v>
          </cell>
          <cell r="Y31">
            <v>970</v>
          </cell>
          <cell r="Z31">
            <v>0</v>
          </cell>
          <cell r="AA31">
            <v>0</v>
          </cell>
          <cell r="AB31">
            <v>0</v>
          </cell>
          <cell r="AC31">
            <v>970</v>
          </cell>
          <cell r="AD31">
            <v>0</v>
          </cell>
          <cell r="AE31">
            <v>0</v>
          </cell>
          <cell r="AF31">
            <v>0</v>
          </cell>
          <cell r="AG31">
            <v>970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1</v>
          </cell>
          <cell r="CH31">
            <v>41275</v>
          </cell>
          <cell r="CI31">
            <v>41639</v>
          </cell>
          <cell r="CJ31" t="str">
            <v>00</v>
          </cell>
          <cell r="CK31">
            <v>680</v>
          </cell>
          <cell r="CL31" t="str">
            <v>PHT067</v>
          </cell>
          <cell r="CM31" t="str">
            <v>A0100</v>
          </cell>
          <cell r="CN31" t="str">
            <v>MDRHT008</v>
          </cell>
          <cell r="CO31" t="str">
            <v>A01</v>
          </cell>
          <cell r="CP31">
            <v>0</v>
          </cell>
          <cell r="CQ31">
            <v>6.5</v>
          </cell>
          <cell r="CR31">
            <v>189.15</v>
          </cell>
          <cell r="CS31">
            <v>189.15</v>
          </cell>
          <cell r="CT31">
            <v>0</v>
          </cell>
        </row>
        <row r="32">
          <cell r="B32" t="str">
            <v/>
          </cell>
          <cell r="C32" t="str">
            <v>DepreciationCCTV / Camp Security (One purchase)</v>
          </cell>
          <cell r="D32">
            <v>12</v>
          </cell>
          <cell r="E32" t="str">
            <v xml:space="preserve">CCTV </v>
          </cell>
          <cell r="F32" t="str">
            <v>USD</v>
          </cell>
          <cell r="G32">
            <v>250</v>
          </cell>
          <cell r="I32">
            <v>242.5</v>
          </cell>
          <cell r="M32">
            <v>2910</v>
          </cell>
          <cell r="O32">
            <v>790</v>
          </cell>
          <cell r="P32" t="str">
            <v>PHT067</v>
          </cell>
          <cell r="Q32" t="str">
            <v>A0100</v>
          </cell>
          <cell r="R32" t="str">
            <v>MDRHT008</v>
          </cell>
          <cell r="S32" t="str">
            <v>Monthly</v>
          </cell>
          <cell r="T32">
            <v>41275</v>
          </cell>
          <cell r="U32">
            <v>41639</v>
          </cell>
          <cell r="V32">
            <v>12</v>
          </cell>
          <cell r="W32">
            <v>0</v>
          </cell>
          <cell r="X32">
            <v>0</v>
          </cell>
          <cell r="Y32">
            <v>242.5</v>
          </cell>
          <cell r="Z32">
            <v>242.5</v>
          </cell>
          <cell r="AA32">
            <v>242.5</v>
          </cell>
          <cell r="AB32">
            <v>242.5</v>
          </cell>
          <cell r="AC32">
            <v>242.5</v>
          </cell>
          <cell r="AD32">
            <v>242.5</v>
          </cell>
          <cell r="AE32">
            <v>242.5</v>
          </cell>
          <cell r="AF32">
            <v>242.5</v>
          </cell>
          <cell r="AG32">
            <v>242.5</v>
          </cell>
          <cell r="AH32">
            <v>242.5</v>
          </cell>
          <cell r="AI32">
            <v>242.5</v>
          </cell>
          <cell r="AJ32">
            <v>242.5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1</v>
          </cell>
          <cell r="CH32">
            <v>41275</v>
          </cell>
          <cell r="CI32">
            <v>41639</v>
          </cell>
          <cell r="CJ32" t="str">
            <v>00</v>
          </cell>
          <cell r="CK32">
            <v>790</v>
          </cell>
          <cell r="CL32" t="str">
            <v>PHT067</v>
          </cell>
          <cell r="CM32" t="str">
            <v>A0100</v>
          </cell>
          <cell r="CN32" t="str">
            <v>MDRHT008</v>
          </cell>
          <cell r="CO32" t="str">
            <v>A01</v>
          </cell>
          <cell r="CP32">
            <v>0</v>
          </cell>
          <cell r="CQ32">
            <v>6.5</v>
          </cell>
          <cell r="CR32">
            <v>189.15</v>
          </cell>
          <cell r="CS32">
            <v>189.15</v>
          </cell>
          <cell r="CT32">
            <v>0</v>
          </cell>
        </row>
        <row r="33">
          <cell r="B33" t="str">
            <v/>
          </cell>
          <cell r="C33" t="str">
            <v>DepreciationCCTV / residual value</v>
          </cell>
          <cell r="D33">
            <v>1</v>
          </cell>
          <cell r="E33" t="str">
            <v xml:space="preserve">CCTV </v>
          </cell>
          <cell r="F33" t="str">
            <v>USD</v>
          </cell>
          <cell r="G33">
            <v>7750</v>
          </cell>
          <cell r="I33">
            <v>7517.5</v>
          </cell>
          <cell r="M33">
            <v>7517.5</v>
          </cell>
          <cell r="O33">
            <v>580</v>
          </cell>
          <cell r="P33" t="str">
            <v>PHT067</v>
          </cell>
          <cell r="Q33" t="str">
            <v>A0100</v>
          </cell>
          <cell r="R33" t="str">
            <v>MDRHT008</v>
          </cell>
          <cell r="S33" t="str">
            <v>Annually</v>
          </cell>
          <cell r="T33">
            <v>41275</v>
          </cell>
          <cell r="U33">
            <v>41639</v>
          </cell>
          <cell r="V33">
            <v>1</v>
          </cell>
          <cell r="W33">
            <v>0</v>
          </cell>
          <cell r="X33">
            <v>0</v>
          </cell>
          <cell r="Y33">
            <v>7517.5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1</v>
          </cell>
          <cell r="CH33">
            <v>41275</v>
          </cell>
          <cell r="CI33">
            <v>41639</v>
          </cell>
          <cell r="CJ33" t="str">
            <v>00</v>
          </cell>
          <cell r="CK33">
            <v>580</v>
          </cell>
          <cell r="CL33" t="str">
            <v>PHT067</v>
          </cell>
          <cell r="CM33" t="str">
            <v>A0100</v>
          </cell>
          <cell r="CN33" t="str">
            <v>MDRHT008</v>
          </cell>
          <cell r="CO33" t="str">
            <v>A01</v>
          </cell>
          <cell r="CP33">
            <v>0</v>
          </cell>
          <cell r="CQ33">
            <v>6.5</v>
          </cell>
          <cell r="CR33">
            <v>488.63749999999999</v>
          </cell>
          <cell r="CS33">
            <v>488.63749999999999</v>
          </cell>
          <cell r="CT33">
            <v>0</v>
          </cell>
        </row>
        <row r="34">
          <cell r="A34" t="str">
            <v>A0200</v>
          </cell>
          <cell r="B34" t="str">
            <v>Shared logistics costs</v>
          </cell>
          <cell r="I34">
            <v>0</v>
          </cell>
          <cell r="M34">
            <v>12022.7325</v>
          </cell>
          <cell r="V34" t="str">
            <v/>
          </cell>
          <cell r="W34">
            <v>0</v>
          </cell>
          <cell r="X34">
            <v>0</v>
          </cell>
          <cell r="Y34">
            <v>1001.894375</v>
          </cell>
          <cell r="Z34">
            <v>1001.894375</v>
          </cell>
          <cell r="AA34">
            <v>1001.894375</v>
          </cell>
          <cell r="AB34">
            <v>1001.894375</v>
          </cell>
          <cell r="AC34">
            <v>1001.894375</v>
          </cell>
          <cell r="AD34">
            <v>1001.894375</v>
          </cell>
          <cell r="AE34">
            <v>1001.894375</v>
          </cell>
          <cell r="AF34">
            <v>1001.894375</v>
          </cell>
          <cell r="AG34">
            <v>1001.894375</v>
          </cell>
          <cell r="AH34">
            <v>1001.894375</v>
          </cell>
          <cell r="AI34">
            <v>1001.894375</v>
          </cell>
          <cell r="AJ34">
            <v>1001.894375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3</v>
          </cell>
          <cell r="CH34">
            <v>41275</v>
          </cell>
          <cell r="CI34">
            <v>41639</v>
          </cell>
          <cell r="CJ34" t="str">
            <v/>
          </cell>
          <cell r="CK34">
            <v>9999</v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</row>
        <row r="35">
          <cell r="B35" t="str">
            <v/>
          </cell>
          <cell r="C35" t="str">
            <v>Logistics Shared Costs</v>
          </cell>
          <cell r="D35">
            <v>1</v>
          </cell>
          <cell r="E35" t="str">
            <v>Lumpsum</v>
          </cell>
          <cell r="F35" t="str">
            <v>CHF</v>
          </cell>
          <cell r="G35">
            <v>12022.7325</v>
          </cell>
          <cell r="I35">
            <v>12022.7325</v>
          </cell>
          <cell r="M35">
            <v>12022.7325</v>
          </cell>
          <cell r="O35">
            <v>593</v>
          </cell>
          <cell r="P35" t="str">
            <v>PHT067</v>
          </cell>
          <cell r="Q35" t="str">
            <v>A0200</v>
          </cell>
          <cell r="R35" t="str">
            <v>MDRHT008</v>
          </cell>
          <cell r="V35">
            <v>12</v>
          </cell>
          <cell r="W35">
            <v>0</v>
          </cell>
          <cell r="X35">
            <v>0</v>
          </cell>
          <cell r="Y35">
            <v>1001.894375</v>
          </cell>
          <cell r="Z35">
            <v>1001.894375</v>
          </cell>
          <cell r="AA35">
            <v>1001.894375</v>
          </cell>
          <cell r="AB35">
            <v>1001.894375</v>
          </cell>
          <cell r="AC35">
            <v>1001.894375</v>
          </cell>
          <cell r="AD35">
            <v>1001.894375</v>
          </cell>
          <cell r="AE35">
            <v>1001.894375</v>
          </cell>
          <cell r="AF35">
            <v>1001.894375</v>
          </cell>
          <cell r="AG35">
            <v>1001.894375</v>
          </cell>
          <cell r="AH35">
            <v>1001.894375</v>
          </cell>
          <cell r="AI35">
            <v>1001.894375</v>
          </cell>
          <cell r="AJ35">
            <v>1001.894375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1</v>
          </cell>
          <cell r="CH35">
            <v>41275</v>
          </cell>
          <cell r="CI35">
            <v>41639</v>
          </cell>
          <cell r="CJ35" t="str">
            <v>00</v>
          </cell>
          <cell r="CK35">
            <v>593</v>
          </cell>
          <cell r="CL35" t="str">
            <v>PHT067</v>
          </cell>
          <cell r="CM35" t="str">
            <v>A0200</v>
          </cell>
          <cell r="CN35" t="str">
            <v>MDRHT008</v>
          </cell>
          <cell r="CO35" t="str">
            <v>A02</v>
          </cell>
          <cell r="CP35">
            <v>0</v>
          </cell>
          <cell r="CQ35">
            <v>6.5</v>
          </cell>
          <cell r="CR35">
            <v>781.47761249999996</v>
          </cell>
          <cell r="CS35">
            <v>781.47761249999996</v>
          </cell>
          <cell r="CT35">
            <v>0</v>
          </cell>
        </row>
        <row r="36">
          <cell r="B36" t="str">
            <v/>
          </cell>
          <cell r="I36">
            <v>0</v>
          </cell>
          <cell r="M36">
            <v>0</v>
          </cell>
          <cell r="O36">
            <v>661</v>
          </cell>
          <cell r="P36" t="str">
            <v>PHT067</v>
          </cell>
          <cell r="Q36" t="str">
            <v>A0200</v>
          </cell>
          <cell r="R36" t="str">
            <v>MDRHT008</v>
          </cell>
          <cell r="V36">
            <v>12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</v>
          </cell>
          <cell r="CH36">
            <v>41275</v>
          </cell>
          <cell r="CI36">
            <v>41639</v>
          </cell>
          <cell r="CJ36" t="str">
            <v>00</v>
          </cell>
          <cell r="CK36">
            <v>661</v>
          </cell>
          <cell r="CL36" t="str">
            <v>PHT067</v>
          </cell>
          <cell r="CM36" t="str">
            <v>A0200</v>
          </cell>
          <cell r="CN36" t="str">
            <v>MDRHT008</v>
          </cell>
          <cell r="CO36" t="str">
            <v>A02</v>
          </cell>
          <cell r="CP36">
            <v>0</v>
          </cell>
          <cell r="CQ36">
            <v>6.5</v>
          </cell>
          <cell r="CR36">
            <v>0</v>
          </cell>
          <cell r="CS36">
            <v>0</v>
          </cell>
          <cell r="CT36">
            <v>0</v>
          </cell>
        </row>
        <row r="37">
          <cell r="B37" t="str">
            <v/>
          </cell>
          <cell r="I37">
            <v>0</v>
          </cell>
          <cell r="M37">
            <v>0</v>
          </cell>
          <cell r="V37">
            <v>12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</v>
          </cell>
          <cell r="CH37">
            <v>41275</v>
          </cell>
          <cell r="CI37">
            <v>41639</v>
          </cell>
          <cell r="CJ37" t="str">
            <v>00</v>
          </cell>
          <cell r="CK37">
            <v>9999</v>
          </cell>
          <cell r="CL37" t="str">
            <v>PHT067</v>
          </cell>
          <cell r="CM37" t="str">
            <v>A0200</v>
          </cell>
          <cell r="CN37" t="str">
            <v>MDRHT008</v>
          </cell>
          <cell r="CO37" t="str">
            <v>A02</v>
          </cell>
          <cell r="CP37">
            <v>0</v>
          </cell>
          <cell r="CQ37">
            <v>6.5</v>
          </cell>
          <cell r="CR37">
            <v>0</v>
          </cell>
          <cell r="CS37">
            <v>0</v>
          </cell>
          <cell r="CT37">
            <v>0</v>
          </cell>
        </row>
        <row r="41">
          <cell r="M41">
            <v>1224048.8801474997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B6">
            <v>1</v>
          </cell>
          <cell r="E6">
            <v>41275</v>
          </cell>
          <cell r="J6" t="str">
            <v>SpreadMethod</v>
          </cell>
          <cell r="K6" t="str">
            <v>Periodicity</v>
          </cell>
          <cell r="L6" t="str">
            <v>col_id</v>
          </cell>
        </row>
        <row r="7">
          <cell r="B7">
            <v>73050</v>
          </cell>
          <cell r="E7">
            <v>43100</v>
          </cell>
          <cell r="G7" t="str">
            <v>PEAR</v>
          </cell>
          <cell r="I7" t="str">
            <v>person</v>
          </cell>
          <cell r="J7" t="str">
            <v>Evenly</v>
          </cell>
          <cell r="K7">
            <v>1</v>
          </cell>
          <cell r="M7" t="str">
            <v>Automatic</v>
          </cell>
        </row>
        <row r="8">
          <cell r="B8">
            <v>60</v>
          </cell>
          <cell r="G8" t="str">
            <v>DRAFT</v>
          </cell>
          <cell r="I8" t="str">
            <v>lumpsum</v>
          </cell>
          <cell r="J8" t="str">
            <v>All at once</v>
          </cell>
          <cell r="K8">
            <v>1000</v>
          </cell>
          <cell r="M8" t="str">
            <v>Manual</v>
          </cell>
        </row>
        <row r="9">
          <cell r="B9" t="str">
            <v>00</v>
          </cell>
          <cell r="G9" t="str">
            <v>2011ORIGINAL</v>
          </cell>
          <cell r="I9" t="str">
            <v>item</v>
          </cell>
          <cell r="J9" t="str">
            <v>Monthly</v>
          </cell>
          <cell r="K9">
            <v>1</v>
          </cell>
        </row>
        <row r="10">
          <cell r="B10">
            <v>9999</v>
          </cell>
          <cell r="G10" t="str">
            <v>2011ADDITION</v>
          </cell>
          <cell r="I10" t="str">
            <v>ampoule</v>
          </cell>
          <cell r="J10" t="str">
            <v>Bimonthly</v>
          </cell>
          <cell r="K10">
            <v>2</v>
          </cell>
        </row>
        <row r="11">
          <cell r="B11" t="str">
            <v>PHT067</v>
          </cell>
          <cell r="G11" t="str">
            <v>2011REVISION</v>
          </cell>
          <cell r="I11" t="str">
            <v>are</v>
          </cell>
          <cell r="J11" t="str">
            <v>Quarterly</v>
          </cell>
          <cell r="K11">
            <v>3</v>
          </cell>
        </row>
        <row r="12">
          <cell r="B12" t="str">
            <v>A000</v>
          </cell>
          <cell r="G12" t="str">
            <v>2012ORIGINAL</v>
          </cell>
          <cell r="I12" t="str">
            <v>bag</v>
          </cell>
          <cell r="J12" t="str">
            <v>Trimestral</v>
          </cell>
          <cell r="K12">
            <v>4</v>
          </cell>
        </row>
        <row r="13">
          <cell r="B13" t="str">
            <v>MDRHT008</v>
          </cell>
          <cell r="G13" t="str">
            <v>2012ADDITION</v>
          </cell>
          <cell r="I13" t="str">
            <v>bale</v>
          </cell>
          <cell r="J13" t="str">
            <v>Semiannually</v>
          </cell>
          <cell r="K13">
            <v>6</v>
          </cell>
        </row>
        <row r="14">
          <cell r="B14">
            <v>41275</v>
          </cell>
          <cell r="G14" t="str">
            <v>2012REVISION</v>
          </cell>
          <cell r="I14" t="str">
            <v>blister</v>
          </cell>
          <cell r="J14" t="str">
            <v>Annually</v>
          </cell>
          <cell r="K14">
            <v>12</v>
          </cell>
        </row>
        <row r="15">
          <cell r="B15">
            <v>41639</v>
          </cell>
          <cell r="G15" t="str">
            <v>2013ORIGINAL</v>
          </cell>
          <cell r="I15" t="str">
            <v>bottle</v>
          </cell>
          <cell r="J15" t="str">
            <v>Biennially</v>
          </cell>
          <cell r="K15">
            <v>24</v>
          </cell>
        </row>
        <row r="16">
          <cell r="B16">
            <v>25</v>
          </cell>
          <cell r="G16" t="str">
            <v>2013ADDITION</v>
          </cell>
          <cell r="I16" t="str">
            <v>box</v>
          </cell>
          <cell r="J16" t="str">
            <v>Manual</v>
          </cell>
          <cell r="K16">
            <v>1000</v>
          </cell>
        </row>
        <row r="17">
          <cell r="B17">
            <v>41275</v>
          </cell>
          <cell r="G17" t="str">
            <v>2013REVISION</v>
          </cell>
          <cell r="I17" t="str">
            <v>centiliter</v>
          </cell>
        </row>
        <row r="18">
          <cell r="G18" t="str">
            <v>BUDGET1</v>
          </cell>
          <cell r="I18" t="str">
            <v>centimeter</v>
          </cell>
        </row>
        <row r="19">
          <cell r="B19">
            <v>1</v>
          </cell>
          <cell r="G19" t="str">
            <v>BUDGET2</v>
          </cell>
          <cell r="I19" t="str">
            <v>day</v>
          </cell>
        </row>
        <row r="20">
          <cell r="B20">
            <v>1</v>
          </cell>
          <cell r="G20" t="str">
            <v>BUDGET3</v>
          </cell>
          <cell r="I20" t="str">
            <v>decimeter</v>
          </cell>
        </row>
        <row r="21">
          <cell r="G21" t="str">
            <v>BUDGET4</v>
          </cell>
          <cell r="I21" t="str">
            <v>dose</v>
          </cell>
        </row>
        <row r="22">
          <cell r="B22">
            <v>9999</v>
          </cell>
          <cell r="G22" t="str">
            <v>BUDGET5</v>
          </cell>
          <cell r="I22" t="str">
            <v>event</v>
          </cell>
        </row>
        <row r="23">
          <cell r="B23">
            <v>10</v>
          </cell>
          <cell r="G23" t="str">
            <v>BUDGET6</v>
          </cell>
          <cell r="I23" t="str">
            <v>foot</v>
          </cell>
        </row>
        <row r="24">
          <cell r="B24">
            <v>0.35</v>
          </cell>
          <cell r="G24" t="str">
            <v>BUDGET7</v>
          </cell>
          <cell r="I24" t="str">
            <v>grams</v>
          </cell>
        </row>
        <row r="25">
          <cell r="B25">
            <v>40990</v>
          </cell>
          <cell r="G25" t="str">
            <v>BUDGET8</v>
          </cell>
          <cell r="I25" t="str">
            <v>hectare</v>
          </cell>
        </row>
        <row r="26">
          <cell r="B26">
            <v>41060</v>
          </cell>
          <cell r="G26" t="str">
            <v>BUDGET9</v>
          </cell>
          <cell r="I26" t="str">
            <v>hour</v>
          </cell>
        </row>
        <row r="27">
          <cell r="G27" t="str">
            <v>ACTIVITYONLY</v>
          </cell>
          <cell r="I27" t="str">
            <v>inch</v>
          </cell>
        </row>
        <row r="28">
          <cell r="I28" t="str">
            <v>jar</v>
          </cell>
        </row>
        <row r="29">
          <cell r="I29" t="str">
            <v>kilogramm</v>
          </cell>
        </row>
        <row r="30">
          <cell r="I30" t="str">
            <v>kilometer</v>
          </cell>
        </row>
        <row r="31">
          <cell r="I31" t="str">
            <v>kit</v>
          </cell>
        </row>
        <row r="32">
          <cell r="I32" t="str">
            <v>liter</v>
          </cell>
        </row>
        <row r="33">
          <cell r="I33" t="str">
            <v>litre</v>
          </cell>
        </row>
        <row r="34">
          <cell r="I34" t="str">
            <v>m2</v>
          </cell>
        </row>
        <row r="35">
          <cell r="I35" t="str">
            <v>m3</v>
          </cell>
        </row>
        <row r="36">
          <cell r="I36" t="str">
            <v>man hour</v>
          </cell>
        </row>
        <row r="37">
          <cell r="I37" t="str">
            <v>man month</v>
          </cell>
        </row>
        <row r="38">
          <cell r="I38" t="str">
            <v>man year</v>
          </cell>
        </row>
        <row r="39">
          <cell r="I39" t="str">
            <v>meter</v>
          </cell>
        </row>
        <row r="40">
          <cell r="I40" t="str">
            <v>metric ton</v>
          </cell>
        </row>
        <row r="41">
          <cell r="I41" t="str">
            <v>mile</v>
          </cell>
        </row>
        <row r="42">
          <cell r="I42" t="str">
            <v>miligram</v>
          </cell>
        </row>
        <row r="43">
          <cell r="I43" t="str">
            <v>mililiter</v>
          </cell>
        </row>
        <row r="44">
          <cell r="I44" t="str">
            <v>milimeter</v>
          </cell>
        </row>
        <row r="45">
          <cell r="I45" t="str">
            <v>min</v>
          </cell>
        </row>
        <row r="46">
          <cell r="I46" t="str">
            <v>month</v>
          </cell>
        </row>
        <row r="47">
          <cell r="I47" t="str">
            <v>ounce</v>
          </cell>
        </row>
        <row r="48">
          <cell r="I48" t="str">
            <v>pair</v>
          </cell>
        </row>
        <row r="49">
          <cell r="I49" t="str">
            <v>pallet</v>
          </cell>
        </row>
        <row r="50">
          <cell r="I50" t="str">
            <v>person</v>
          </cell>
        </row>
        <row r="51">
          <cell r="I51" t="str">
            <v>piece</v>
          </cell>
        </row>
        <row r="52">
          <cell r="I52" t="str">
            <v>pounds</v>
          </cell>
        </row>
        <row r="53">
          <cell r="I53" t="str">
            <v>sachet</v>
          </cell>
        </row>
        <row r="54">
          <cell r="I54" t="str">
            <v>set</v>
          </cell>
        </row>
        <row r="55">
          <cell r="I55" t="str">
            <v>shipping load</v>
          </cell>
        </row>
        <row r="56">
          <cell r="I56" t="str">
            <v>shipping lot</v>
          </cell>
        </row>
        <row r="57">
          <cell r="I57" t="str">
            <v>square foot</v>
          </cell>
        </row>
        <row r="58">
          <cell r="I58" t="str">
            <v>strip</v>
          </cell>
        </row>
        <row r="59">
          <cell r="I59" t="str">
            <v>tablet</v>
          </cell>
        </row>
        <row r="60">
          <cell r="I60" t="str">
            <v>tonne</v>
          </cell>
        </row>
        <row r="61">
          <cell r="I61" t="str">
            <v>training</v>
          </cell>
        </row>
        <row r="62">
          <cell r="I62" t="str">
            <v>trip</v>
          </cell>
        </row>
        <row r="63">
          <cell r="I63" t="str">
            <v>tube</v>
          </cell>
        </row>
        <row r="64">
          <cell r="I64" t="str">
            <v>unit</v>
          </cell>
        </row>
        <row r="65">
          <cell r="I65" t="str">
            <v>vial</v>
          </cell>
        </row>
        <row r="66">
          <cell r="I66" t="str">
            <v>week</v>
          </cell>
        </row>
        <row r="67">
          <cell r="I67" t="str">
            <v>workshop</v>
          </cell>
        </row>
        <row r="68">
          <cell r="I68" t="str">
            <v>yard</v>
          </cell>
        </row>
        <row r="69">
          <cell r="I69" t="str">
            <v>year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COUNT"/>
      <sheetName val="Budget Input Template"/>
      <sheetName val="Master Data"/>
      <sheetName val="Chart Of Accounts"/>
      <sheetName val="PSSR &amp; Pledge coding fee"/>
      <sheetName val="Activity Summary"/>
      <sheetName val="Account Summary"/>
      <sheetName val="Settings"/>
      <sheetName val="PHT067-Budget 2013"/>
    </sheetNames>
    <sheetDataSet>
      <sheetData sheetId="0"/>
      <sheetData sheetId="1">
        <row r="3">
          <cell r="K3" t="str">
            <v>BUDGET9</v>
          </cell>
          <cell r="U3" t="str">
            <v>Automatic</v>
          </cell>
        </row>
        <row r="4">
          <cell r="K4" t="str">
            <v>00</v>
          </cell>
          <cell r="U4" t="str">
            <v>Automatic</v>
          </cell>
        </row>
        <row r="5">
          <cell r="K5">
            <v>41275</v>
          </cell>
        </row>
        <row r="6">
          <cell r="D6" t="str">
            <v>mohamed.mbengue@ifrc.org</v>
          </cell>
          <cell r="K6">
            <v>41639</v>
          </cell>
        </row>
        <row r="9">
          <cell r="A9" t="str">
            <v>Result</v>
          </cell>
          <cell r="B9" t="str">
            <v>Result Description</v>
          </cell>
          <cell r="C9" t="str">
            <v>Description</v>
          </cell>
          <cell r="D9" t="str">
            <v>Quantity</v>
          </cell>
          <cell r="E9" t="str">
            <v>Unit</v>
          </cell>
          <cell r="F9" t="str">
            <v>Cur</v>
          </cell>
          <cell r="G9" t="str">
            <v>Unit Price</v>
          </cell>
          <cell r="H9" t="str">
            <v>Exchange Rate</v>
          </cell>
          <cell r="I9" t="str">
            <v>Unit Price CHF</v>
          </cell>
          <cell r="J9" t="str">
            <v>Times</v>
          </cell>
          <cell r="K9" t="str">
            <v>Times description</v>
          </cell>
          <cell r="L9" t="str">
            <v>%</v>
          </cell>
          <cell r="M9" t="str">
            <v>Total CHF</v>
          </cell>
          <cell r="N9" t="str">
            <v>Company</v>
          </cell>
          <cell r="O9" t="str">
            <v>Account</v>
          </cell>
          <cell r="P9" t="str">
            <v>Project</v>
          </cell>
          <cell r="Q9" t="str">
            <v>Activity</v>
          </cell>
          <cell r="R9" t="str">
            <v>Mcode</v>
          </cell>
          <cell r="S9" t="str">
            <v>Spread method</v>
          </cell>
          <cell r="T9" t="str">
            <v>Start Date</v>
          </cell>
          <cell r="U9" t="str">
            <v>End Date</v>
          </cell>
          <cell r="V9" t="str">
            <v>Occurence</v>
          </cell>
          <cell r="W9" t="str">
            <v>CheckSpread</v>
          </cell>
          <cell r="X9" t="str">
            <v>Spread Difference</v>
          </cell>
          <cell r="Y9" t="str">
            <v>P01</v>
          </cell>
          <cell r="Z9" t="str">
            <v>P02</v>
          </cell>
          <cell r="AA9" t="str">
            <v>P03</v>
          </cell>
          <cell r="AB9" t="str">
            <v>P04</v>
          </cell>
          <cell r="AC9" t="str">
            <v>P05</v>
          </cell>
          <cell r="AD9" t="str">
            <v>P06</v>
          </cell>
          <cell r="AE9" t="str">
            <v>P07</v>
          </cell>
          <cell r="AF9" t="str">
            <v>P08</v>
          </cell>
          <cell r="AG9" t="str">
            <v>P09</v>
          </cell>
          <cell r="AH9" t="str">
            <v>P10</v>
          </cell>
          <cell r="AI9" t="str">
            <v>P11</v>
          </cell>
          <cell r="AJ9" t="str">
            <v>P12</v>
          </cell>
          <cell r="AK9" t="str">
            <v>P13</v>
          </cell>
          <cell r="AL9" t="str">
            <v>P14</v>
          </cell>
          <cell r="AM9" t="str">
            <v>P15</v>
          </cell>
          <cell r="AN9" t="str">
            <v>P16</v>
          </cell>
          <cell r="AO9" t="str">
            <v>P17</v>
          </cell>
          <cell r="AP9" t="str">
            <v>P18</v>
          </cell>
          <cell r="AQ9" t="str">
            <v>P19</v>
          </cell>
          <cell r="AR9" t="str">
            <v>P20</v>
          </cell>
          <cell r="AS9" t="str">
            <v>P21</v>
          </cell>
          <cell r="AT9" t="str">
            <v>P22</v>
          </cell>
          <cell r="AU9" t="str">
            <v>P23</v>
          </cell>
          <cell r="AV9" t="str">
            <v>P24</v>
          </cell>
          <cell r="AW9" t="str">
            <v>P25</v>
          </cell>
          <cell r="AX9" t="str">
            <v>P26</v>
          </cell>
          <cell r="AY9" t="str">
            <v>P27</v>
          </cell>
          <cell r="AZ9" t="str">
            <v>P28</v>
          </cell>
          <cell r="BA9" t="str">
            <v>P29</v>
          </cell>
          <cell r="BB9" t="str">
            <v>P30</v>
          </cell>
          <cell r="BC9" t="str">
            <v>P31</v>
          </cell>
          <cell r="BD9" t="str">
            <v>P32</v>
          </cell>
          <cell r="BE9" t="str">
            <v>P33</v>
          </cell>
          <cell r="BF9" t="str">
            <v>P34</v>
          </cell>
          <cell r="BG9" t="str">
            <v>P35</v>
          </cell>
          <cell r="BH9" t="str">
            <v>P36</v>
          </cell>
          <cell r="BI9" t="str">
            <v>P37</v>
          </cell>
          <cell r="BJ9" t="str">
            <v>P38</v>
          </cell>
          <cell r="BK9" t="str">
            <v>P39</v>
          </cell>
          <cell r="BL9" t="str">
            <v>P40</v>
          </cell>
          <cell r="BM9" t="str">
            <v>P41</v>
          </cell>
          <cell r="BN9" t="str">
            <v>P42</v>
          </cell>
          <cell r="BO9" t="str">
            <v>P43</v>
          </cell>
          <cell r="BP9" t="str">
            <v>P44</v>
          </cell>
          <cell r="BQ9" t="str">
            <v>P45</v>
          </cell>
          <cell r="BR9" t="str">
            <v>P46</v>
          </cell>
          <cell r="BS9" t="str">
            <v>P47</v>
          </cell>
          <cell r="BT9" t="str">
            <v>P48</v>
          </cell>
          <cell r="BU9" t="str">
            <v>P49</v>
          </cell>
          <cell r="BV9" t="str">
            <v>P50</v>
          </cell>
          <cell r="BW9" t="str">
            <v>P51</v>
          </cell>
          <cell r="BX9" t="str">
            <v>P52</v>
          </cell>
          <cell r="BY9" t="str">
            <v>P53</v>
          </cell>
          <cell r="BZ9" t="str">
            <v>P54</v>
          </cell>
          <cell r="CA9" t="str">
            <v>P55</v>
          </cell>
          <cell r="CB9" t="str">
            <v>P56</v>
          </cell>
          <cell r="CC9" t="str">
            <v>P57</v>
          </cell>
          <cell r="CD9" t="str">
            <v>P58</v>
          </cell>
          <cell r="CE9" t="str">
            <v>P59</v>
          </cell>
          <cell r="CF9" t="str">
            <v>P60</v>
          </cell>
          <cell r="CG9" t="str">
            <v>LineType</v>
          </cell>
          <cell r="CH9" t="str">
            <v>LineStartDate</v>
          </cell>
          <cell r="CI9" t="str">
            <v>LineEndDate</v>
          </cell>
          <cell r="CJ9" t="str">
            <v>CMP</v>
          </cell>
          <cell r="CK9" t="str">
            <v>EL1</v>
          </cell>
          <cell r="CL9" t="str">
            <v>EL2</v>
          </cell>
          <cell r="CM9" t="str">
            <v>EL3</v>
          </cell>
          <cell r="CN9" t="str">
            <v>EL4</v>
          </cell>
          <cell r="CO9" t="str">
            <v>GR3</v>
          </cell>
          <cell r="CP9" t="str">
            <v>IsPSSR</v>
          </cell>
          <cell r="CQ9" t="str">
            <v>PSR Percent</v>
          </cell>
          <cell r="CR9" t="str">
            <v>PSSR Value</v>
          </cell>
          <cell r="CS9" t="str">
            <v>PSSR Estimate</v>
          </cell>
          <cell r="CT9" t="str">
            <v>Pledge Coding Fee</v>
          </cell>
        </row>
        <row r="10">
          <cell r="A10" t="str">
            <v/>
          </cell>
          <cell r="B10" t="str">
            <v/>
          </cell>
          <cell r="C10" t="str">
            <v>This line has reference formulas</v>
          </cell>
          <cell r="I10">
            <v>0</v>
          </cell>
          <cell r="M10">
            <v>0</v>
          </cell>
          <cell r="V10" t="str">
            <v/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B10">
            <v>0</v>
          </cell>
          <cell r="CC10">
            <v>0</v>
          </cell>
          <cell r="CD10">
            <v>0</v>
          </cell>
          <cell r="CE10">
            <v>0</v>
          </cell>
          <cell r="CF10">
            <v>0</v>
          </cell>
          <cell r="CG10">
            <v>5</v>
          </cell>
          <cell r="CH10">
            <v>41275</v>
          </cell>
          <cell r="CI10">
            <v>41639</v>
          </cell>
          <cell r="CJ10" t="str">
            <v/>
          </cell>
          <cell r="CK10">
            <v>9999</v>
          </cell>
          <cell r="CL10" t="str">
            <v/>
          </cell>
          <cell r="CM10" t="str">
            <v/>
          </cell>
          <cell r="CN10" t="str">
            <v/>
          </cell>
          <cell r="CO10" t="str">
            <v/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</row>
        <row r="11">
          <cell r="A11" t="str">
            <v>A0100</v>
          </cell>
          <cell r="B11" t="str">
            <v>Security Costs</v>
          </cell>
          <cell r="I11">
            <v>0</v>
          </cell>
          <cell r="M11">
            <v>1137318.9389999998</v>
          </cell>
          <cell r="V11" t="str">
            <v/>
          </cell>
          <cell r="W11">
            <v>0</v>
          </cell>
          <cell r="X11">
            <v>0</v>
          </cell>
          <cell r="Y11">
            <v>109061.71658333333</v>
          </cell>
          <cell r="Z11">
            <v>90252.446583333323</v>
          </cell>
          <cell r="AA11">
            <v>90252.446583333323</v>
          </cell>
          <cell r="AB11">
            <v>98149.216583333327</v>
          </cell>
          <cell r="AC11">
            <v>93647.446583333323</v>
          </cell>
          <cell r="AD11">
            <v>90252.446583333323</v>
          </cell>
          <cell r="AE11">
            <v>98149.216583333327</v>
          </cell>
          <cell r="AF11">
            <v>90252.446583333323</v>
          </cell>
          <cell r="AG11">
            <v>93647.446583333323</v>
          </cell>
          <cell r="AH11">
            <v>98149.216583333327</v>
          </cell>
          <cell r="AI11">
            <v>95252.446583333323</v>
          </cell>
          <cell r="AJ11">
            <v>90252.446583333323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0</v>
          </cell>
          <cell r="BX11">
            <v>0</v>
          </cell>
          <cell r="BY11">
            <v>0</v>
          </cell>
          <cell r="BZ11">
            <v>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0</v>
          </cell>
          <cell r="CF11">
            <v>0</v>
          </cell>
          <cell r="CG11">
            <v>3</v>
          </cell>
          <cell r="CH11">
            <v>41275</v>
          </cell>
          <cell r="CI11">
            <v>41639</v>
          </cell>
          <cell r="CJ11" t="str">
            <v/>
          </cell>
          <cell r="CK11">
            <v>9999</v>
          </cell>
          <cell r="CL11" t="str">
            <v/>
          </cell>
          <cell r="CM11" t="str">
            <v/>
          </cell>
          <cell r="CN11" t="str">
            <v/>
          </cell>
          <cell r="CO11" t="str">
            <v/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</row>
        <row r="12">
          <cell r="B12" t="str">
            <v/>
          </cell>
          <cell r="C12" t="str">
            <v>Security Coordinator G4</v>
          </cell>
          <cell r="D12">
            <v>12</v>
          </cell>
          <cell r="E12" t="str">
            <v>Months</v>
          </cell>
          <cell r="F12" t="str">
            <v>CHF</v>
          </cell>
          <cell r="G12">
            <v>14554</v>
          </cell>
          <cell r="I12">
            <v>14554</v>
          </cell>
          <cell r="M12">
            <v>174648</v>
          </cell>
          <cell r="O12">
            <v>600</v>
          </cell>
          <cell r="P12" t="str">
            <v>PHT067</v>
          </cell>
          <cell r="Q12" t="str">
            <v>A0100</v>
          </cell>
          <cell r="R12" t="str">
            <v>MDRHT008</v>
          </cell>
          <cell r="S12" t="str">
            <v>Monthly</v>
          </cell>
          <cell r="T12">
            <v>41275</v>
          </cell>
          <cell r="U12">
            <v>41639</v>
          </cell>
          <cell r="V12">
            <v>12</v>
          </cell>
          <cell r="W12">
            <v>0</v>
          </cell>
          <cell r="X12">
            <v>0</v>
          </cell>
          <cell r="Y12">
            <v>14554</v>
          </cell>
          <cell r="Z12">
            <v>14554</v>
          </cell>
          <cell r="AA12">
            <v>14554</v>
          </cell>
          <cell r="AB12">
            <v>14554</v>
          </cell>
          <cell r="AC12">
            <v>14554</v>
          </cell>
          <cell r="AD12">
            <v>14554</v>
          </cell>
          <cell r="AE12">
            <v>14554</v>
          </cell>
          <cell r="AF12">
            <v>14554</v>
          </cell>
          <cell r="AG12">
            <v>14554</v>
          </cell>
          <cell r="AH12">
            <v>14554</v>
          </cell>
          <cell r="AI12">
            <v>14554</v>
          </cell>
          <cell r="AJ12">
            <v>14554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O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B12">
            <v>0</v>
          </cell>
          <cell r="CC12">
            <v>0</v>
          </cell>
          <cell r="CD12">
            <v>0</v>
          </cell>
          <cell r="CE12">
            <v>0</v>
          </cell>
          <cell r="CF12">
            <v>0</v>
          </cell>
          <cell r="CG12">
            <v>1</v>
          </cell>
          <cell r="CH12">
            <v>41275</v>
          </cell>
          <cell r="CI12">
            <v>41639</v>
          </cell>
          <cell r="CJ12" t="str">
            <v>00</v>
          </cell>
          <cell r="CK12">
            <v>600</v>
          </cell>
          <cell r="CL12" t="str">
            <v>PHT067</v>
          </cell>
          <cell r="CM12" t="str">
            <v>A0100</v>
          </cell>
          <cell r="CN12" t="str">
            <v>MDRHT008</v>
          </cell>
          <cell r="CO12" t="str">
            <v>A01</v>
          </cell>
          <cell r="CP12">
            <v>0</v>
          </cell>
          <cell r="CQ12">
            <v>6.5</v>
          </cell>
          <cell r="CR12">
            <v>11352.12</v>
          </cell>
          <cell r="CS12">
            <v>11352.12</v>
          </cell>
          <cell r="CT12">
            <v>0</v>
          </cell>
        </row>
        <row r="13">
          <cell r="B13" t="str">
            <v/>
          </cell>
          <cell r="C13" t="str">
            <v>Security Delegate G3</v>
          </cell>
          <cell r="D13">
            <v>12</v>
          </cell>
          <cell r="E13" t="str">
            <v>Months</v>
          </cell>
          <cell r="F13" t="str">
            <v>CHF</v>
          </cell>
          <cell r="G13">
            <v>13654</v>
          </cell>
          <cell r="I13">
            <v>13654</v>
          </cell>
          <cell r="M13">
            <v>163848</v>
          </cell>
          <cell r="O13">
            <v>600</v>
          </cell>
          <cell r="P13" t="str">
            <v>PHT067</v>
          </cell>
          <cell r="Q13" t="str">
            <v>A0100</v>
          </cell>
          <cell r="R13" t="str">
            <v>MDRHT008</v>
          </cell>
          <cell r="S13" t="str">
            <v>Monthly</v>
          </cell>
          <cell r="T13">
            <v>41275</v>
          </cell>
          <cell r="U13">
            <v>41639</v>
          </cell>
          <cell r="V13">
            <v>12</v>
          </cell>
          <cell r="W13">
            <v>0</v>
          </cell>
          <cell r="X13">
            <v>0</v>
          </cell>
          <cell r="Y13">
            <v>13654</v>
          </cell>
          <cell r="Z13">
            <v>13654</v>
          </cell>
          <cell r="AA13">
            <v>13654</v>
          </cell>
          <cell r="AB13">
            <v>13654</v>
          </cell>
          <cell r="AC13">
            <v>13654</v>
          </cell>
          <cell r="AD13">
            <v>13654</v>
          </cell>
          <cell r="AE13">
            <v>13654</v>
          </cell>
          <cell r="AF13">
            <v>13654</v>
          </cell>
          <cell r="AG13">
            <v>13654</v>
          </cell>
          <cell r="AH13">
            <v>13654</v>
          </cell>
          <cell r="AI13">
            <v>13654</v>
          </cell>
          <cell r="AJ13">
            <v>13654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1</v>
          </cell>
          <cell r="CH13">
            <v>41275</v>
          </cell>
          <cell r="CI13">
            <v>41639</v>
          </cell>
          <cell r="CJ13" t="str">
            <v>00</v>
          </cell>
          <cell r="CK13">
            <v>600</v>
          </cell>
          <cell r="CL13" t="str">
            <v>PHT067</v>
          </cell>
          <cell r="CM13" t="str">
            <v>A0100</v>
          </cell>
          <cell r="CN13" t="str">
            <v>MDRHT008</v>
          </cell>
          <cell r="CO13" t="str">
            <v>A01</v>
          </cell>
          <cell r="CP13">
            <v>0</v>
          </cell>
          <cell r="CQ13">
            <v>6.5</v>
          </cell>
          <cell r="CR13">
            <v>10650.12</v>
          </cell>
          <cell r="CS13">
            <v>10650.12</v>
          </cell>
          <cell r="CT13">
            <v>0</v>
          </cell>
        </row>
        <row r="14">
          <cell r="B14" t="str">
            <v/>
          </cell>
          <cell r="C14" t="str">
            <v>Guard Shift supervisor Head (1)</v>
          </cell>
          <cell r="D14">
            <v>13</v>
          </cell>
          <cell r="E14" t="str">
            <v>Months</v>
          </cell>
          <cell r="F14" t="str">
            <v>USD</v>
          </cell>
          <cell r="G14">
            <v>2200</v>
          </cell>
          <cell r="I14">
            <v>2134</v>
          </cell>
          <cell r="M14">
            <v>27742</v>
          </cell>
          <cell r="O14">
            <v>661</v>
          </cell>
          <cell r="P14" t="str">
            <v>PHT067</v>
          </cell>
          <cell r="Q14" t="str">
            <v>A0100</v>
          </cell>
          <cell r="R14" t="str">
            <v>MDRHT008</v>
          </cell>
          <cell r="S14" t="str">
            <v>Monthly</v>
          </cell>
          <cell r="T14">
            <v>41275</v>
          </cell>
          <cell r="U14">
            <v>41639</v>
          </cell>
          <cell r="V14">
            <v>12</v>
          </cell>
          <cell r="W14">
            <v>0</v>
          </cell>
          <cell r="X14">
            <v>0</v>
          </cell>
          <cell r="Y14">
            <v>2311.8333333333335</v>
          </cell>
          <cell r="Z14">
            <v>2311.8333333333335</v>
          </cell>
          <cell r="AA14">
            <v>2311.8333333333335</v>
          </cell>
          <cell r="AB14">
            <v>2311.8333333333335</v>
          </cell>
          <cell r="AC14">
            <v>2311.8333333333335</v>
          </cell>
          <cell r="AD14">
            <v>2311.8333333333335</v>
          </cell>
          <cell r="AE14">
            <v>2311.8333333333335</v>
          </cell>
          <cell r="AF14">
            <v>2311.8333333333335</v>
          </cell>
          <cell r="AG14">
            <v>2311.8333333333335</v>
          </cell>
          <cell r="AH14">
            <v>2311.8333333333335</v>
          </cell>
          <cell r="AI14">
            <v>2311.8333333333335</v>
          </cell>
          <cell r="AJ14">
            <v>2311.8333333333335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B14">
            <v>0</v>
          </cell>
          <cell r="CC14">
            <v>0</v>
          </cell>
          <cell r="CD14">
            <v>0</v>
          </cell>
          <cell r="CE14">
            <v>0</v>
          </cell>
          <cell r="CF14">
            <v>0</v>
          </cell>
          <cell r="CG14">
            <v>1</v>
          </cell>
          <cell r="CH14">
            <v>41275</v>
          </cell>
          <cell r="CI14">
            <v>41639</v>
          </cell>
          <cell r="CJ14" t="str">
            <v>00</v>
          </cell>
          <cell r="CK14">
            <v>661</v>
          </cell>
          <cell r="CL14" t="str">
            <v>PHT067</v>
          </cell>
          <cell r="CM14" t="str">
            <v>A0100</v>
          </cell>
          <cell r="CN14" t="str">
            <v>MDRHT008</v>
          </cell>
          <cell r="CO14" t="str">
            <v>A01</v>
          </cell>
          <cell r="CP14">
            <v>0</v>
          </cell>
          <cell r="CQ14">
            <v>6.5</v>
          </cell>
          <cell r="CR14">
            <v>1803.23</v>
          </cell>
          <cell r="CS14">
            <v>1803.23</v>
          </cell>
          <cell r="CT14">
            <v>0</v>
          </cell>
        </row>
        <row r="15">
          <cell r="B15" t="str">
            <v/>
          </cell>
          <cell r="C15" t="str">
            <v>National Security Officer (3)</v>
          </cell>
          <cell r="D15">
            <v>39</v>
          </cell>
          <cell r="E15" t="str">
            <v>Months</v>
          </cell>
          <cell r="F15" t="str">
            <v>USD</v>
          </cell>
          <cell r="G15">
            <v>2000</v>
          </cell>
          <cell r="I15">
            <v>1940</v>
          </cell>
          <cell r="M15">
            <v>75660</v>
          </cell>
          <cell r="O15">
            <v>661</v>
          </cell>
          <cell r="P15" t="str">
            <v>PHT067</v>
          </cell>
          <cell r="Q15" t="str">
            <v>A0100</v>
          </cell>
          <cell r="R15" t="str">
            <v>MDRHT008</v>
          </cell>
          <cell r="S15" t="str">
            <v>Monthly</v>
          </cell>
          <cell r="T15">
            <v>41275</v>
          </cell>
          <cell r="U15">
            <v>41639</v>
          </cell>
          <cell r="V15">
            <v>12</v>
          </cell>
          <cell r="W15">
            <v>0</v>
          </cell>
          <cell r="X15">
            <v>0</v>
          </cell>
          <cell r="Y15">
            <v>6305</v>
          </cell>
          <cell r="Z15">
            <v>6305</v>
          </cell>
          <cell r="AA15">
            <v>6305</v>
          </cell>
          <cell r="AB15">
            <v>6305</v>
          </cell>
          <cell r="AC15">
            <v>6305</v>
          </cell>
          <cell r="AD15">
            <v>6305</v>
          </cell>
          <cell r="AE15">
            <v>6305</v>
          </cell>
          <cell r="AF15">
            <v>6305</v>
          </cell>
          <cell r="AG15">
            <v>6305</v>
          </cell>
          <cell r="AH15">
            <v>6305</v>
          </cell>
          <cell r="AI15">
            <v>6305</v>
          </cell>
          <cell r="AJ15">
            <v>6305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1</v>
          </cell>
          <cell r="CH15">
            <v>41275</v>
          </cell>
          <cell r="CI15">
            <v>41639</v>
          </cell>
          <cell r="CJ15" t="str">
            <v>00</v>
          </cell>
          <cell r="CK15">
            <v>661</v>
          </cell>
          <cell r="CL15" t="str">
            <v>PHT067</v>
          </cell>
          <cell r="CM15" t="str">
            <v>A0100</v>
          </cell>
          <cell r="CN15" t="str">
            <v>MDRHT008</v>
          </cell>
          <cell r="CO15" t="str">
            <v>A01</v>
          </cell>
          <cell r="CP15">
            <v>0</v>
          </cell>
          <cell r="CQ15">
            <v>6.5</v>
          </cell>
          <cell r="CR15">
            <v>4917.8999999999996</v>
          </cell>
          <cell r="CS15">
            <v>4917.8999999999996</v>
          </cell>
          <cell r="CT15">
            <v>0</v>
          </cell>
        </row>
        <row r="16">
          <cell r="B16" t="str">
            <v/>
          </cell>
          <cell r="C16" t="str">
            <v>Security Guard Supervisor (13)</v>
          </cell>
          <cell r="D16">
            <v>169</v>
          </cell>
          <cell r="E16" t="str">
            <v>Months</v>
          </cell>
          <cell r="F16" t="str">
            <v>USD</v>
          </cell>
          <cell r="G16">
            <v>1000</v>
          </cell>
          <cell r="I16">
            <v>970</v>
          </cell>
          <cell r="M16">
            <v>163930</v>
          </cell>
          <cell r="O16">
            <v>661</v>
          </cell>
          <cell r="P16" t="str">
            <v>PHT067</v>
          </cell>
          <cell r="Q16" t="str">
            <v>A0100</v>
          </cell>
          <cell r="R16" t="str">
            <v>MDRHT008</v>
          </cell>
          <cell r="S16" t="str">
            <v>Monthly</v>
          </cell>
          <cell r="T16">
            <v>41275</v>
          </cell>
          <cell r="U16">
            <v>41639</v>
          </cell>
          <cell r="V16">
            <v>12</v>
          </cell>
          <cell r="W16">
            <v>0</v>
          </cell>
          <cell r="X16">
            <v>0</v>
          </cell>
          <cell r="Y16">
            <v>13660.833333333334</v>
          </cell>
          <cell r="Z16">
            <v>13660.833333333334</v>
          </cell>
          <cell r="AA16">
            <v>13660.833333333334</v>
          </cell>
          <cell r="AB16">
            <v>13660.833333333334</v>
          </cell>
          <cell r="AC16">
            <v>13660.833333333334</v>
          </cell>
          <cell r="AD16">
            <v>13660.833333333334</v>
          </cell>
          <cell r="AE16">
            <v>13660.833333333334</v>
          </cell>
          <cell r="AF16">
            <v>13660.833333333334</v>
          </cell>
          <cell r="AG16">
            <v>13660.833333333334</v>
          </cell>
          <cell r="AH16">
            <v>13660.833333333334</v>
          </cell>
          <cell r="AI16">
            <v>13660.833333333334</v>
          </cell>
          <cell r="AJ16">
            <v>13660.833333333334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B16">
            <v>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1</v>
          </cell>
          <cell r="CH16">
            <v>41275</v>
          </cell>
          <cell r="CI16">
            <v>41639</v>
          </cell>
          <cell r="CJ16" t="str">
            <v>00</v>
          </cell>
          <cell r="CK16">
            <v>661</v>
          </cell>
          <cell r="CL16" t="str">
            <v>PHT067</v>
          </cell>
          <cell r="CM16" t="str">
            <v>A0100</v>
          </cell>
          <cell r="CN16" t="str">
            <v>MDRHT008</v>
          </cell>
          <cell r="CO16" t="str">
            <v>A01</v>
          </cell>
          <cell r="CP16">
            <v>0</v>
          </cell>
          <cell r="CQ16">
            <v>6.5</v>
          </cell>
          <cell r="CR16">
            <v>10655.45</v>
          </cell>
          <cell r="CS16">
            <v>10655.45</v>
          </cell>
          <cell r="CT16">
            <v>0</v>
          </cell>
        </row>
        <row r="17">
          <cell r="B17" t="str">
            <v/>
          </cell>
          <cell r="C17" t="str">
            <v>Guards (30)</v>
          </cell>
          <cell r="D17">
            <v>390</v>
          </cell>
          <cell r="E17" t="str">
            <v>Months</v>
          </cell>
          <cell r="F17" t="str">
            <v>USD</v>
          </cell>
          <cell r="G17">
            <v>675</v>
          </cell>
          <cell r="I17">
            <v>654.75</v>
          </cell>
          <cell r="M17">
            <v>255352.5</v>
          </cell>
          <cell r="O17">
            <v>661</v>
          </cell>
          <cell r="P17" t="str">
            <v>PHT067</v>
          </cell>
          <cell r="Q17" t="str">
            <v>A0100</v>
          </cell>
          <cell r="R17" t="str">
            <v>MDRHT008</v>
          </cell>
          <cell r="S17" t="str">
            <v>Monthly</v>
          </cell>
          <cell r="T17">
            <v>41275</v>
          </cell>
          <cell r="U17">
            <v>41639</v>
          </cell>
          <cell r="V17">
            <v>12</v>
          </cell>
          <cell r="W17">
            <v>0</v>
          </cell>
          <cell r="X17">
            <v>0</v>
          </cell>
          <cell r="Y17">
            <v>21279.375</v>
          </cell>
          <cell r="Z17">
            <v>21279.375</v>
          </cell>
          <cell r="AA17">
            <v>21279.375</v>
          </cell>
          <cell r="AB17">
            <v>21279.375</v>
          </cell>
          <cell r="AC17">
            <v>21279.375</v>
          </cell>
          <cell r="AD17">
            <v>21279.375</v>
          </cell>
          <cell r="AE17">
            <v>21279.375</v>
          </cell>
          <cell r="AF17">
            <v>21279.375</v>
          </cell>
          <cell r="AG17">
            <v>21279.375</v>
          </cell>
          <cell r="AH17">
            <v>21279.375</v>
          </cell>
          <cell r="AI17">
            <v>21279.375</v>
          </cell>
          <cell r="AJ17">
            <v>21279.375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  <cell r="CC17">
            <v>0</v>
          </cell>
          <cell r="CD17">
            <v>0</v>
          </cell>
          <cell r="CE17">
            <v>0</v>
          </cell>
          <cell r="CF17">
            <v>0</v>
          </cell>
          <cell r="CG17">
            <v>1</v>
          </cell>
          <cell r="CH17">
            <v>41275</v>
          </cell>
          <cell r="CI17">
            <v>41639</v>
          </cell>
          <cell r="CJ17" t="str">
            <v>00</v>
          </cell>
          <cell r="CK17">
            <v>661</v>
          </cell>
          <cell r="CL17" t="str">
            <v>PHT067</v>
          </cell>
          <cell r="CM17" t="str">
            <v>A0100</v>
          </cell>
          <cell r="CN17" t="str">
            <v>MDRHT008</v>
          </cell>
          <cell r="CO17" t="str">
            <v>A01</v>
          </cell>
          <cell r="CP17">
            <v>0</v>
          </cell>
          <cell r="CQ17">
            <v>6.5</v>
          </cell>
          <cell r="CR17">
            <v>16597.912499999999</v>
          </cell>
          <cell r="CS17">
            <v>16597.912499999999</v>
          </cell>
          <cell r="CT17">
            <v>0</v>
          </cell>
        </row>
        <row r="18">
          <cell r="B18" t="str">
            <v/>
          </cell>
          <cell r="C18" t="str">
            <v>Radio Operators/Supervisor (1)</v>
          </cell>
          <cell r="D18">
            <v>13</v>
          </cell>
          <cell r="E18" t="str">
            <v>Month</v>
          </cell>
          <cell r="F18" t="str">
            <v>USD</v>
          </cell>
          <cell r="G18">
            <v>1000</v>
          </cell>
          <cell r="I18">
            <v>970</v>
          </cell>
          <cell r="M18">
            <v>12610</v>
          </cell>
          <cell r="O18">
            <v>661</v>
          </cell>
          <cell r="P18" t="str">
            <v>PHT067</v>
          </cell>
          <cell r="Q18" t="str">
            <v>A0100</v>
          </cell>
          <cell r="R18" t="str">
            <v>MDRHT008</v>
          </cell>
          <cell r="S18" t="str">
            <v>Monthly</v>
          </cell>
          <cell r="T18">
            <v>41275</v>
          </cell>
          <cell r="U18">
            <v>41639</v>
          </cell>
          <cell r="V18">
            <v>12</v>
          </cell>
          <cell r="W18">
            <v>0</v>
          </cell>
          <cell r="X18">
            <v>0</v>
          </cell>
          <cell r="Y18">
            <v>1050.8333333333333</v>
          </cell>
          <cell r="Z18">
            <v>1050.8333333333333</v>
          </cell>
          <cell r="AA18">
            <v>1050.8333333333333</v>
          </cell>
          <cell r="AB18">
            <v>1050.8333333333333</v>
          </cell>
          <cell r="AC18">
            <v>1050.8333333333333</v>
          </cell>
          <cell r="AD18">
            <v>1050.8333333333333</v>
          </cell>
          <cell r="AE18">
            <v>1050.8333333333333</v>
          </cell>
          <cell r="AF18">
            <v>1050.8333333333333</v>
          </cell>
          <cell r="AG18">
            <v>1050.8333333333333</v>
          </cell>
          <cell r="AH18">
            <v>1050.8333333333333</v>
          </cell>
          <cell r="AI18">
            <v>1050.8333333333333</v>
          </cell>
          <cell r="AJ18">
            <v>1050.8333333333333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1</v>
          </cell>
          <cell r="CH18">
            <v>41275</v>
          </cell>
          <cell r="CI18">
            <v>41639</v>
          </cell>
          <cell r="CJ18" t="str">
            <v>00</v>
          </cell>
          <cell r="CK18">
            <v>661</v>
          </cell>
          <cell r="CL18" t="str">
            <v>PHT067</v>
          </cell>
          <cell r="CM18" t="str">
            <v>A0100</v>
          </cell>
          <cell r="CN18" t="str">
            <v>MDRHT008</v>
          </cell>
          <cell r="CO18" t="str">
            <v>A01</v>
          </cell>
          <cell r="CP18">
            <v>0</v>
          </cell>
          <cell r="CQ18">
            <v>6.5</v>
          </cell>
          <cell r="CR18">
            <v>819.65</v>
          </cell>
          <cell r="CS18">
            <v>819.65</v>
          </cell>
          <cell r="CT18">
            <v>0</v>
          </cell>
        </row>
        <row r="19">
          <cell r="B19" t="str">
            <v/>
          </cell>
          <cell r="C19" t="str">
            <v>Radio Operators, etc (10)</v>
          </cell>
          <cell r="D19">
            <v>143</v>
          </cell>
          <cell r="E19" t="str">
            <v>Month (10 Operator x 13 Months)</v>
          </cell>
          <cell r="F19" t="str">
            <v>USD</v>
          </cell>
          <cell r="G19">
            <v>750</v>
          </cell>
          <cell r="I19">
            <v>727.5</v>
          </cell>
          <cell r="M19">
            <v>104032.5</v>
          </cell>
          <cell r="O19">
            <v>661</v>
          </cell>
          <cell r="P19" t="str">
            <v>PHT067</v>
          </cell>
          <cell r="Q19" t="str">
            <v>A0100</v>
          </cell>
          <cell r="R19" t="str">
            <v>MDRHT008</v>
          </cell>
          <cell r="S19" t="str">
            <v>Monthly</v>
          </cell>
          <cell r="T19">
            <v>41275</v>
          </cell>
          <cell r="U19">
            <v>41639</v>
          </cell>
          <cell r="V19">
            <v>12</v>
          </cell>
          <cell r="W19">
            <v>0</v>
          </cell>
          <cell r="X19">
            <v>0</v>
          </cell>
          <cell r="Y19">
            <v>8669.375</v>
          </cell>
          <cell r="Z19">
            <v>8669.375</v>
          </cell>
          <cell r="AA19">
            <v>8669.375</v>
          </cell>
          <cell r="AB19">
            <v>8669.375</v>
          </cell>
          <cell r="AC19">
            <v>8669.375</v>
          </cell>
          <cell r="AD19">
            <v>8669.375</v>
          </cell>
          <cell r="AE19">
            <v>8669.375</v>
          </cell>
          <cell r="AF19">
            <v>8669.375</v>
          </cell>
          <cell r="AG19">
            <v>8669.375</v>
          </cell>
          <cell r="AH19">
            <v>8669.375</v>
          </cell>
          <cell r="AI19">
            <v>8669.375</v>
          </cell>
          <cell r="AJ19">
            <v>8669.375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O19">
            <v>0</v>
          </cell>
          <cell r="BP19">
            <v>0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0</v>
          </cell>
          <cell r="CA19">
            <v>0</v>
          </cell>
          <cell r="CB19">
            <v>0</v>
          </cell>
          <cell r="CC19">
            <v>0</v>
          </cell>
          <cell r="CD19">
            <v>0</v>
          </cell>
          <cell r="CE19">
            <v>0</v>
          </cell>
          <cell r="CF19">
            <v>0</v>
          </cell>
          <cell r="CG19">
            <v>1</v>
          </cell>
          <cell r="CH19">
            <v>41275</v>
          </cell>
          <cell r="CI19">
            <v>41639</v>
          </cell>
          <cell r="CJ19" t="str">
            <v>00</v>
          </cell>
          <cell r="CK19">
            <v>661</v>
          </cell>
          <cell r="CL19" t="str">
            <v>PHT067</v>
          </cell>
          <cell r="CM19" t="str">
            <v>A0100</v>
          </cell>
          <cell r="CN19" t="str">
            <v>MDRHT008</v>
          </cell>
          <cell r="CO19" t="str">
            <v>A01</v>
          </cell>
          <cell r="CP19">
            <v>0</v>
          </cell>
          <cell r="CQ19">
            <v>6.5</v>
          </cell>
          <cell r="CR19">
            <v>6762.1125000000002</v>
          </cell>
          <cell r="CS19">
            <v>6762.1125000000002</v>
          </cell>
          <cell r="CT19">
            <v>0</v>
          </cell>
        </row>
        <row r="20">
          <cell r="B20" t="str">
            <v/>
          </cell>
          <cell r="C20" t="str">
            <v>10% TAX &amp; DEDUCTIONS</v>
          </cell>
          <cell r="D20">
            <v>13</v>
          </cell>
          <cell r="E20" t="str">
            <v>Month</v>
          </cell>
          <cell r="F20" t="str">
            <v>USD</v>
          </cell>
          <cell r="G20">
            <v>3941.9</v>
          </cell>
          <cell r="I20">
            <v>3823.643</v>
          </cell>
          <cell r="M20">
            <v>49707.358999999997</v>
          </cell>
          <cell r="O20">
            <v>661</v>
          </cell>
          <cell r="P20" t="str">
            <v>PHT067</v>
          </cell>
          <cell r="Q20" t="str">
            <v>A0100</v>
          </cell>
          <cell r="R20" t="str">
            <v>MDRHT008</v>
          </cell>
          <cell r="S20" t="str">
            <v>Monthly</v>
          </cell>
          <cell r="T20">
            <v>41275</v>
          </cell>
          <cell r="U20">
            <v>41639</v>
          </cell>
          <cell r="V20">
            <v>12</v>
          </cell>
          <cell r="W20">
            <v>0</v>
          </cell>
          <cell r="X20">
            <v>0</v>
          </cell>
          <cell r="Y20">
            <v>4142.2799166666664</v>
          </cell>
          <cell r="Z20">
            <v>4142.2799166666664</v>
          </cell>
          <cell r="AA20">
            <v>4142.2799166666664</v>
          </cell>
          <cell r="AB20">
            <v>4142.2799166666664</v>
          </cell>
          <cell r="AC20">
            <v>4142.2799166666664</v>
          </cell>
          <cell r="AD20">
            <v>4142.2799166666664</v>
          </cell>
          <cell r="AE20">
            <v>4142.2799166666664</v>
          </cell>
          <cell r="AF20">
            <v>4142.2799166666664</v>
          </cell>
          <cell r="AG20">
            <v>4142.2799166666664</v>
          </cell>
          <cell r="AH20">
            <v>4142.2799166666664</v>
          </cell>
          <cell r="AI20">
            <v>4142.2799166666664</v>
          </cell>
          <cell r="AJ20">
            <v>4142.2799166666664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1</v>
          </cell>
          <cell r="CH20">
            <v>41275</v>
          </cell>
          <cell r="CI20">
            <v>41639</v>
          </cell>
          <cell r="CJ20" t="str">
            <v>00</v>
          </cell>
          <cell r="CK20">
            <v>661</v>
          </cell>
          <cell r="CL20" t="str">
            <v>PHT067</v>
          </cell>
          <cell r="CM20" t="str">
            <v>A0100</v>
          </cell>
          <cell r="CN20" t="str">
            <v>MDRHT008</v>
          </cell>
          <cell r="CO20" t="str">
            <v>A01</v>
          </cell>
          <cell r="CP20">
            <v>0</v>
          </cell>
          <cell r="CQ20">
            <v>6.5</v>
          </cell>
          <cell r="CR20">
            <v>3230.9783349999993</v>
          </cell>
          <cell r="CS20">
            <v>3230.9783349999993</v>
          </cell>
          <cell r="CT20">
            <v>0</v>
          </cell>
        </row>
        <row r="21">
          <cell r="B21" t="str">
            <v/>
          </cell>
          <cell r="C21" t="str">
            <v>End of contract payment lump sum</v>
          </cell>
          <cell r="D21">
            <v>1</v>
          </cell>
          <cell r="E21" t="str">
            <v>Lum sum</v>
          </cell>
          <cell r="F21" t="str">
            <v>USD</v>
          </cell>
          <cell r="G21">
            <v>20564</v>
          </cell>
          <cell r="I21">
            <v>19947.079999999998</v>
          </cell>
          <cell r="M21">
            <v>19947.079999999998</v>
          </cell>
          <cell r="O21">
            <v>661</v>
          </cell>
          <cell r="P21" t="str">
            <v>PHT067</v>
          </cell>
          <cell r="Q21" t="str">
            <v>A0100</v>
          </cell>
          <cell r="R21" t="str">
            <v>MDRHT008</v>
          </cell>
          <cell r="S21" t="str">
            <v>Quarterly</v>
          </cell>
          <cell r="T21">
            <v>41275</v>
          </cell>
          <cell r="U21">
            <v>41639</v>
          </cell>
          <cell r="V21">
            <v>4</v>
          </cell>
          <cell r="W21">
            <v>0</v>
          </cell>
          <cell r="X21">
            <v>0</v>
          </cell>
          <cell r="Y21">
            <v>4986.7699999999995</v>
          </cell>
          <cell r="Z21">
            <v>0</v>
          </cell>
          <cell r="AA21">
            <v>0</v>
          </cell>
          <cell r="AB21">
            <v>4986.7699999999995</v>
          </cell>
          <cell r="AC21">
            <v>0</v>
          </cell>
          <cell r="AD21">
            <v>0</v>
          </cell>
          <cell r="AE21">
            <v>4986.7699999999995</v>
          </cell>
          <cell r="AF21">
            <v>0</v>
          </cell>
          <cell r="AG21">
            <v>0</v>
          </cell>
          <cell r="AH21">
            <v>4986.7699999999995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1</v>
          </cell>
          <cell r="CH21">
            <v>41275</v>
          </cell>
          <cell r="CI21">
            <v>41639</v>
          </cell>
          <cell r="CJ21" t="str">
            <v>00</v>
          </cell>
          <cell r="CK21">
            <v>661</v>
          </cell>
          <cell r="CL21" t="str">
            <v>PHT067</v>
          </cell>
          <cell r="CM21" t="str">
            <v>A0100</v>
          </cell>
          <cell r="CN21" t="str">
            <v>MDRHT008</v>
          </cell>
          <cell r="CO21" t="str">
            <v>A01</v>
          </cell>
          <cell r="CP21">
            <v>0</v>
          </cell>
          <cell r="CQ21">
            <v>6.5</v>
          </cell>
          <cell r="CR21">
            <v>1296.5601999999999</v>
          </cell>
          <cell r="CS21">
            <v>1296.5601999999999</v>
          </cell>
          <cell r="CT21">
            <v>0</v>
          </cell>
        </row>
        <row r="22">
          <cell r="B22" t="str">
            <v/>
          </cell>
          <cell r="C22" t="str">
            <v>Vehicle lease/UAEPA079</v>
          </cell>
          <cell r="D22">
            <v>12</v>
          </cell>
          <cell r="E22" t="str">
            <v>Months</v>
          </cell>
          <cell r="F22" t="str">
            <v>CHF</v>
          </cell>
          <cell r="G22">
            <v>850</v>
          </cell>
          <cell r="I22">
            <v>850</v>
          </cell>
          <cell r="M22">
            <v>10200</v>
          </cell>
          <cell r="O22">
            <v>593</v>
          </cell>
          <cell r="P22" t="str">
            <v>PHT067</v>
          </cell>
          <cell r="Q22" t="str">
            <v>A0100</v>
          </cell>
          <cell r="R22" t="str">
            <v>MDRHT008</v>
          </cell>
          <cell r="S22" t="str">
            <v>Monthly</v>
          </cell>
          <cell r="T22">
            <v>41275</v>
          </cell>
          <cell r="U22">
            <v>41639</v>
          </cell>
          <cell r="V22">
            <v>12</v>
          </cell>
          <cell r="W22">
            <v>0</v>
          </cell>
          <cell r="X22">
            <v>0</v>
          </cell>
          <cell r="Y22">
            <v>850</v>
          </cell>
          <cell r="Z22">
            <v>850</v>
          </cell>
          <cell r="AA22">
            <v>850</v>
          </cell>
          <cell r="AB22">
            <v>850</v>
          </cell>
          <cell r="AC22">
            <v>850</v>
          </cell>
          <cell r="AD22">
            <v>850</v>
          </cell>
          <cell r="AE22">
            <v>850</v>
          </cell>
          <cell r="AF22">
            <v>850</v>
          </cell>
          <cell r="AG22">
            <v>850</v>
          </cell>
          <cell r="AH22">
            <v>850</v>
          </cell>
          <cell r="AI22">
            <v>850</v>
          </cell>
          <cell r="AJ22">
            <v>850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</v>
          </cell>
          <cell r="CH22">
            <v>41275</v>
          </cell>
          <cell r="CI22">
            <v>41639</v>
          </cell>
          <cell r="CJ22" t="str">
            <v>00</v>
          </cell>
          <cell r="CK22">
            <v>593</v>
          </cell>
          <cell r="CL22" t="str">
            <v>PHT067</v>
          </cell>
          <cell r="CM22" t="str">
            <v>A0100</v>
          </cell>
          <cell r="CN22" t="str">
            <v>MDRHT008</v>
          </cell>
          <cell r="CO22" t="str">
            <v>A01</v>
          </cell>
          <cell r="CP22">
            <v>0</v>
          </cell>
          <cell r="CQ22">
            <v>6.5</v>
          </cell>
          <cell r="CR22">
            <v>663</v>
          </cell>
          <cell r="CS22">
            <v>663</v>
          </cell>
          <cell r="CT22">
            <v>0</v>
          </cell>
        </row>
        <row r="23">
          <cell r="B23" t="str">
            <v/>
          </cell>
          <cell r="C23" t="str">
            <v>Vehicle UAEPA079 Maintenance schedule</v>
          </cell>
          <cell r="D23">
            <v>12</v>
          </cell>
          <cell r="E23" t="str">
            <v>Months</v>
          </cell>
          <cell r="F23" t="str">
            <v>USD</v>
          </cell>
          <cell r="G23">
            <v>575</v>
          </cell>
          <cell r="I23">
            <v>557.75</v>
          </cell>
          <cell r="M23">
            <v>6693</v>
          </cell>
          <cell r="O23">
            <v>593</v>
          </cell>
          <cell r="P23" t="str">
            <v>PHT067</v>
          </cell>
          <cell r="Q23" t="str">
            <v>A0100</v>
          </cell>
          <cell r="R23" t="str">
            <v>MDRHT008</v>
          </cell>
          <cell r="S23" t="str">
            <v>Monthly</v>
          </cell>
          <cell r="T23">
            <v>41275</v>
          </cell>
          <cell r="U23">
            <v>41639</v>
          </cell>
          <cell r="V23">
            <v>12</v>
          </cell>
          <cell r="W23">
            <v>0</v>
          </cell>
          <cell r="X23">
            <v>0</v>
          </cell>
          <cell r="Y23">
            <v>557.75</v>
          </cell>
          <cell r="Z23">
            <v>557.75</v>
          </cell>
          <cell r="AA23">
            <v>557.75</v>
          </cell>
          <cell r="AB23">
            <v>557.75</v>
          </cell>
          <cell r="AC23">
            <v>557.75</v>
          </cell>
          <cell r="AD23">
            <v>557.75</v>
          </cell>
          <cell r="AE23">
            <v>557.75</v>
          </cell>
          <cell r="AF23">
            <v>557.75</v>
          </cell>
          <cell r="AG23">
            <v>557.75</v>
          </cell>
          <cell r="AH23">
            <v>557.75</v>
          </cell>
          <cell r="AI23">
            <v>557.75</v>
          </cell>
          <cell r="AJ23">
            <v>557.75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0</v>
          </cell>
          <cell r="BX23">
            <v>0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1</v>
          </cell>
          <cell r="CH23">
            <v>41275</v>
          </cell>
          <cell r="CI23">
            <v>41639</v>
          </cell>
          <cell r="CJ23" t="str">
            <v>00</v>
          </cell>
          <cell r="CK23">
            <v>593</v>
          </cell>
          <cell r="CL23" t="str">
            <v>PHT067</v>
          </cell>
          <cell r="CM23" t="str">
            <v>A0100</v>
          </cell>
          <cell r="CN23" t="str">
            <v>MDRHT008</v>
          </cell>
          <cell r="CO23" t="str">
            <v>A01</v>
          </cell>
          <cell r="CP23">
            <v>0</v>
          </cell>
          <cell r="CQ23">
            <v>6.5</v>
          </cell>
          <cell r="CR23">
            <v>435.04500000000002</v>
          </cell>
          <cell r="CS23">
            <v>435.04500000000002</v>
          </cell>
          <cell r="CT23">
            <v>0</v>
          </cell>
        </row>
        <row r="24">
          <cell r="B24" t="str">
            <v/>
          </cell>
          <cell r="C24" t="str">
            <v>Vehicle UAEPA079 Fuel</v>
          </cell>
          <cell r="D24">
            <v>12</v>
          </cell>
          <cell r="E24" t="str">
            <v>Months</v>
          </cell>
          <cell r="F24" t="str">
            <v>USD</v>
          </cell>
          <cell r="G24">
            <v>530</v>
          </cell>
          <cell r="I24">
            <v>514.1</v>
          </cell>
          <cell r="M24">
            <v>6169.2000000000007</v>
          </cell>
          <cell r="O24">
            <v>593</v>
          </cell>
          <cell r="P24" t="str">
            <v>PHT067</v>
          </cell>
          <cell r="Q24" t="str">
            <v>A0100</v>
          </cell>
          <cell r="R24" t="str">
            <v>MDRHT008</v>
          </cell>
          <cell r="S24" t="str">
            <v>Monthly</v>
          </cell>
          <cell r="T24">
            <v>41275</v>
          </cell>
          <cell r="U24">
            <v>41639</v>
          </cell>
          <cell r="V24">
            <v>12</v>
          </cell>
          <cell r="W24">
            <v>0</v>
          </cell>
          <cell r="X24">
            <v>0</v>
          </cell>
          <cell r="Y24">
            <v>514.1</v>
          </cell>
          <cell r="Z24">
            <v>514.1</v>
          </cell>
          <cell r="AA24">
            <v>514.1</v>
          </cell>
          <cell r="AB24">
            <v>514.1</v>
          </cell>
          <cell r="AC24">
            <v>514.1</v>
          </cell>
          <cell r="AD24">
            <v>514.1</v>
          </cell>
          <cell r="AE24">
            <v>514.1</v>
          </cell>
          <cell r="AF24">
            <v>514.1</v>
          </cell>
          <cell r="AG24">
            <v>514.1</v>
          </cell>
          <cell r="AH24">
            <v>514.1</v>
          </cell>
          <cell r="AI24">
            <v>514.1</v>
          </cell>
          <cell r="AJ24">
            <v>514.1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B24">
            <v>0</v>
          </cell>
          <cell r="CC24">
            <v>0</v>
          </cell>
          <cell r="CD24">
            <v>0</v>
          </cell>
          <cell r="CE24">
            <v>0</v>
          </cell>
          <cell r="CF24">
            <v>0</v>
          </cell>
          <cell r="CG24">
            <v>1</v>
          </cell>
          <cell r="CH24">
            <v>41275</v>
          </cell>
          <cell r="CI24">
            <v>41639</v>
          </cell>
          <cell r="CJ24" t="str">
            <v>00</v>
          </cell>
          <cell r="CK24">
            <v>593</v>
          </cell>
          <cell r="CL24" t="str">
            <v>PHT067</v>
          </cell>
          <cell r="CM24" t="str">
            <v>A0100</v>
          </cell>
          <cell r="CN24" t="str">
            <v>MDRHT008</v>
          </cell>
          <cell r="CO24" t="str">
            <v>A01</v>
          </cell>
          <cell r="CP24">
            <v>0</v>
          </cell>
          <cell r="CQ24">
            <v>6.5</v>
          </cell>
          <cell r="CR24">
            <v>400.99800000000005</v>
          </cell>
          <cell r="CS24">
            <v>400.99800000000005</v>
          </cell>
          <cell r="CT24">
            <v>0</v>
          </cell>
        </row>
        <row r="25">
          <cell r="B25" t="str">
            <v/>
          </cell>
          <cell r="C25" t="str">
            <v>Vehicle shipping &gt;Dubai - budget in 2012</v>
          </cell>
          <cell r="D25">
            <v>1</v>
          </cell>
          <cell r="E25" t="str">
            <v xml:space="preserve">Vehicle </v>
          </cell>
          <cell r="F25" t="str">
            <v>CHF</v>
          </cell>
          <cell r="G25">
            <v>5000</v>
          </cell>
          <cell r="I25">
            <v>5000</v>
          </cell>
          <cell r="M25">
            <v>5000</v>
          </cell>
          <cell r="O25">
            <v>593</v>
          </cell>
          <cell r="P25" t="str">
            <v>PHT067</v>
          </cell>
          <cell r="Q25" t="str">
            <v>A0100</v>
          </cell>
          <cell r="R25" t="str">
            <v>MDRHT008</v>
          </cell>
          <cell r="S25" t="str">
            <v>Manual</v>
          </cell>
          <cell r="T25">
            <v>41275</v>
          </cell>
          <cell r="U25">
            <v>41639</v>
          </cell>
          <cell r="V25">
            <v>1</v>
          </cell>
          <cell r="W25">
            <v>0</v>
          </cell>
          <cell r="X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5000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0</v>
          </cell>
          <cell r="BX25">
            <v>0</v>
          </cell>
          <cell r="BY25">
            <v>0</v>
          </cell>
          <cell r="BZ25">
            <v>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1</v>
          </cell>
          <cell r="CH25">
            <v>41275</v>
          </cell>
          <cell r="CI25">
            <v>41639</v>
          </cell>
          <cell r="CJ25" t="str">
            <v>00</v>
          </cell>
          <cell r="CK25">
            <v>593</v>
          </cell>
          <cell r="CL25" t="str">
            <v>PHT067</v>
          </cell>
          <cell r="CM25" t="str">
            <v>A0100</v>
          </cell>
          <cell r="CN25" t="str">
            <v>MDRHT008</v>
          </cell>
          <cell r="CO25" t="str">
            <v>A01</v>
          </cell>
          <cell r="CP25">
            <v>0</v>
          </cell>
          <cell r="CQ25">
            <v>6.5</v>
          </cell>
          <cell r="CR25">
            <v>325</v>
          </cell>
          <cell r="CS25">
            <v>325</v>
          </cell>
          <cell r="CT25">
            <v>0</v>
          </cell>
        </row>
        <row r="26">
          <cell r="B26" t="str">
            <v/>
          </cell>
          <cell r="C26" t="str">
            <v>Uniforms and accessories</v>
          </cell>
          <cell r="D26">
            <v>1</v>
          </cell>
          <cell r="E26" t="str">
            <v>Lumpsum</v>
          </cell>
          <cell r="F26" t="str">
            <v>USD</v>
          </cell>
          <cell r="G26">
            <v>7500</v>
          </cell>
          <cell r="I26">
            <v>7275</v>
          </cell>
          <cell r="M26">
            <v>7275</v>
          </cell>
          <cell r="O26">
            <v>790</v>
          </cell>
          <cell r="P26" t="str">
            <v>PHT067</v>
          </cell>
          <cell r="Q26" t="str">
            <v>A0100</v>
          </cell>
          <cell r="R26" t="str">
            <v>MDRHT008</v>
          </cell>
          <cell r="S26" t="str">
            <v>Trimestral</v>
          </cell>
          <cell r="T26">
            <v>41275</v>
          </cell>
          <cell r="U26">
            <v>41639</v>
          </cell>
          <cell r="V26">
            <v>3</v>
          </cell>
          <cell r="W26">
            <v>0</v>
          </cell>
          <cell r="X26">
            <v>0</v>
          </cell>
          <cell r="Y26">
            <v>2425</v>
          </cell>
          <cell r="Z26">
            <v>0</v>
          </cell>
          <cell r="AA26">
            <v>0</v>
          </cell>
          <cell r="AB26">
            <v>0</v>
          </cell>
          <cell r="AC26">
            <v>2425</v>
          </cell>
          <cell r="AD26">
            <v>0</v>
          </cell>
          <cell r="AE26">
            <v>0</v>
          </cell>
          <cell r="AF26">
            <v>0</v>
          </cell>
          <cell r="AG26">
            <v>2425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1</v>
          </cell>
          <cell r="CH26">
            <v>41275</v>
          </cell>
          <cell r="CI26">
            <v>41639</v>
          </cell>
          <cell r="CJ26" t="str">
            <v>00</v>
          </cell>
          <cell r="CK26">
            <v>790</v>
          </cell>
          <cell r="CL26" t="str">
            <v>PHT067</v>
          </cell>
          <cell r="CM26" t="str">
            <v>A0100</v>
          </cell>
          <cell r="CN26" t="str">
            <v>MDRHT008</v>
          </cell>
          <cell r="CO26" t="str">
            <v>A01</v>
          </cell>
          <cell r="CP26">
            <v>0</v>
          </cell>
          <cell r="CQ26">
            <v>6.5</v>
          </cell>
          <cell r="CR26">
            <v>472.875</v>
          </cell>
          <cell r="CS26">
            <v>472.875</v>
          </cell>
          <cell r="CT26">
            <v>0</v>
          </cell>
        </row>
        <row r="27">
          <cell r="B27" t="str">
            <v/>
          </cell>
          <cell r="C27" t="str">
            <v>internationl travel 2 Geneva, 2 Panama</v>
          </cell>
          <cell r="D27">
            <v>4</v>
          </cell>
          <cell r="E27" t="str">
            <v>travel</v>
          </cell>
          <cell r="F27" t="str">
            <v>USD</v>
          </cell>
          <cell r="G27">
            <v>3000</v>
          </cell>
          <cell r="I27">
            <v>2910</v>
          </cell>
          <cell r="M27">
            <v>11640</v>
          </cell>
          <cell r="O27">
            <v>700</v>
          </cell>
          <cell r="P27" t="str">
            <v>PHT067</v>
          </cell>
          <cell r="Q27" t="str">
            <v>A0100</v>
          </cell>
          <cell r="R27" t="str">
            <v>MDRHT008</v>
          </cell>
          <cell r="S27" t="str">
            <v>Quarterly</v>
          </cell>
          <cell r="T27">
            <v>41275</v>
          </cell>
          <cell r="U27">
            <v>41639</v>
          </cell>
          <cell r="V27">
            <v>4</v>
          </cell>
          <cell r="W27">
            <v>0</v>
          </cell>
          <cell r="X27">
            <v>0</v>
          </cell>
          <cell r="Y27">
            <v>2910</v>
          </cell>
          <cell r="Z27">
            <v>0</v>
          </cell>
          <cell r="AA27">
            <v>0</v>
          </cell>
          <cell r="AB27">
            <v>2910</v>
          </cell>
          <cell r="AC27">
            <v>0</v>
          </cell>
          <cell r="AD27">
            <v>0</v>
          </cell>
          <cell r="AE27">
            <v>2910</v>
          </cell>
          <cell r="AF27">
            <v>0</v>
          </cell>
          <cell r="AG27">
            <v>0</v>
          </cell>
          <cell r="AH27">
            <v>2910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0</v>
          </cell>
          <cell r="CF27">
            <v>0</v>
          </cell>
          <cell r="CG27">
            <v>1</v>
          </cell>
          <cell r="CH27">
            <v>41275</v>
          </cell>
          <cell r="CI27">
            <v>41639</v>
          </cell>
          <cell r="CJ27" t="str">
            <v>00</v>
          </cell>
          <cell r="CK27">
            <v>700</v>
          </cell>
          <cell r="CL27" t="str">
            <v>PHT067</v>
          </cell>
          <cell r="CM27" t="str">
            <v>A0100</v>
          </cell>
          <cell r="CN27" t="str">
            <v>MDRHT008</v>
          </cell>
          <cell r="CO27" t="str">
            <v>A01</v>
          </cell>
          <cell r="CP27">
            <v>0</v>
          </cell>
          <cell r="CQ27">
            <v>6.5</v>
          </cell>
          <cell r="CR27">
            <v>756.6</v>
          </cell>
          <cell r="CS27">
            <v>756.6</v>
          </cell>
          <cell r="CT27">
            <v>0</v>
          </cell>
        </row>
        <row r="28">
          <cell r="B28" t="str">
            <v/>
          </cell>
          <cell r="C28" t="str">
            <v>SMS security message</v>
          </cell>
          <cell r="D28">
            <v>12</v>
          </cell>
          <cell r="E28" t="str">
            <v>Communication</v>
          </cell>
          <cell r="F28" t="str">
            <v>USD</v>
          </cell>
          <cell r="G28">
            <v>270</v>
          </cell>
          <cell r="I28">
            <v>261.89999999999998</v>
          </cell>
          <cell r="M28">
            <v>3142.7999999999997</v>
          </cell>
          <cell r="O28">
            <v>740</v>
          </cell>
          <cell r="P28" t="str">
            <v>PHT067</v>
          </cell>
          <cell r="Q28" t="str">
            <v>A0100</v>
          </cell>
          <cell r="R28" t="str">
            <v>MDRHT008</v>
          </cell>
          <cell r="S28" t="str">
            <v>Monthly</v>
          </cell>
          <cell r="T28">
            <v>41275</v>
          </cell>
          <cell r="U28">
            <v>41639</v>
          </cell>
          <cell r="V28">
            <v>12</v>
          </cell>
          <cell r="W28">
            <v>0</v>
          </cell>
          <cell r="X28">
            <v>0</v>
          </cell>
          <cell r="Y28">
            <v>261.89999999999998</v>
          </cell>
          <cell r="Z28">
            <v>261.89999999999998</v>
          </cell>
          <cell r="AA28">
            <v>261.89999999999998</v>
          </cell>
          <cell r="AB28">
            <v>261.89999999999998</v>
          </cell>
          <cell r="AC28">
            <v>261.89999999999998</v>
          </cell>
          <cell r="AD28">
            <v>261.89999999999998</v>
          </cell>
          <cell r="AE28">
            <v>261.89999999999998</v>
          </cell>
          <cell r="AF28">
            <v>261.89999999999998</v>
          </cell>
          <cell r="AG28">
            <v>261.89999999999998</v>
          </cell>
          <cell r="AH28">
            <v>261.89999999999998</v>
          </cell>
          <cell r="AI28">
            <v>261.89999999999998</v>
          </cell>
          <cell r="AJ28">
            <v>261.89999999999998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1</v>
          </cell>
          <cell r="CH28">
            <v>41275</v>
          </cell>
          <cell r="CI28">
            <v>41639</v>
          </cell>
          <cell r="CJ28" t="str">
            <v>00</v>
          </cell>
          <cell r="CK28">
            <v>740</v>
          </cell>
          <cell r="CL28" t="str">
            <v>PHT067</v>
          </cell>
          <cell r="CM28" t="str">
            <v>A0100</v>
          </cell>
          <cell r="CN28" t="str">
            <v>MDRHT008</v>
          </cell>
          <cell r="CO28" t="str">
            <v>A01</v>
          </cell>
          <cell r="CP28">
            <v>0</v>
          </cell>
          <cell r="CQ28">
            <v>6.5</v>
          </cell>
          <cell r="CR28">
            <v>204.28199999999998</v>
          </cell>
          <cell r="CS28">
            <v>204.28199999999998</v>
          </cell>
          <cell r="CT28">
            <v>0</v>
          </cell>
        </row>
        <row r="29">
          <cell r="B29" t="str">
            <v/>
          </cell>
          <cell r="C29" t="str">
            <v>Phone communication</v>
          </cell>
          <cell r="D29">
            <v>12</v>
          </cell>
          <cell r="E29" t="str">
            <v>Communication</v>
          </cell>
          <cell r="F29" t="str">
            <v>USD</v>
          </cell>
          <cell r="G29">
            <v>600</v>
          </cell>
          <cell r="I29">
            <v>582</v>
          </cell>
          <cell r="M29">
            <v>6984</v>
          </cell>
          <cell r="O29">
            <v>740</v>
          </cell>
          <cell r="P29" t="str">
            <v>PHT067</v>
          </cell>
          <cell r="Q29" t="str">
            <v>A0100</v>
          </cell>
          <cell r="R29" t="str">
            <v>MDRHT008</v>
          </cell>
          <cell r="S29" t="str">
            <v>Monthly</v>
          </cell>
          <cell r="T29">
            <v>41275</v>
          </cell>
          <cell r="U29">
            <v>41639</v>
          </cell>
          <cell r="V29">
            <v>12</v>
          </cell>
          <cell r="W29">
            <v>0</v>
          </cell>
          <cell r="X29">
            <v>0</v>
          </cell>
          <cell r="Y29">
            <v>582</v>
          </cell>
          <cell r="Z29">
            <v>582</v>
          </cell>
          <cell r="AA29">
            <v>582</v>
          </cell>
          <cell r="AB29">
            <v>582</v>
          </cell>
          <cell r="AC29">
            <v>582</v>
          </cell>
          <cell r="AD29">
            <v>582</v>
          </cell>
          <cell r="AE29">
            <v>582</v>
          </cell>
          <cell r="AF29">
            <v>582</v>
          </cell>
          <cell r="AG29">
            <v>582</v>
          </cell>
          <cell r="AH29">
            <v>582</v>
          </cell>
          <cell r="AI29">
            <v>582</v>
          </cell>
          <cell r="AJ29">
            <v>582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</v>
          </cell>
          <cell r="CH29">
            <v>41275</v>
          </cell>
          <cell r="CI29">
            <v>41639</v>
          </cell>
          <cell r="CJ29" t="str">
            <v>00</v>
          </cell>
          <cell r="CK29">
            <v>740</v>
          </cell>
          <cell r="CL29" t="str">
            <v>PHT067</v>
          </cell>
          <cell r="CM29" t="str">
            <v>A0100</v>
          </cell>
          <cell r="CN29" t="str">
            <v>MDRHT008</v>
          </cell>
          <cell r="CO29" t="str">
            <v>A01</v>
          </cell>
          <cell r="CP29">
            <v>0</v>
          </cell>
          <cell r="CQ29">
            <v>6.5</v>
          </cell>
          <cell r="CR29">
            <v>453.96</v>
          </cell>
          <cell r="CS29">
            <v>453.96</v>
          </cell>
          <cell r="CT29">
            <v>0</v>
          </cell>
        </row>
        <row r="30">
          <cell r="B30" t="str">
            <v/>
          </cell>
          <cell r="C30" t="str">
            <v>Security Assessment</v>
          </cell>
          <cell r="D30">
            <v>2</v>
          </cell>
          <cell r="E30" t="str">
            <v>Months</v>
          </cell>
          <cell r="F30" t="str">
            <v>USD</v>
          </cell>
          <cell r="G30">
            <v>10000</v>
          </cell>
          <cell r="I30">
            <v>9700</v>
          </cell>
          <cell r="M30">
            <v>19400</v>
          </cell>
          <cell r="O30">
            <v>740</v>
          </cell>
          <cell r="P30" t="str">
            <v>PHT067</v>
          </cell>
          <cell r="Q30" t="str">
            <v>A0100</v>
          </cell>
          <cell r="R30" t="str">
            <v>MDRHT008</v>
          </cell>
          <cell r="S30" t="str">
            <v>Monthly</v>
          </cell>
          <cell r="T30">
            <v>41275</v>
          </cell>
          <cell r="U30">
            <v>41639</v>
          </cell>
          <cell r="V30">
            <v>12</v>
          </cell>
          <cell r="W30">
            <v>0</v>
          </cell>
          <cell r="X30">
            <v>0</v>
          </cell>
          <cell r="Y30">
            <v>1616.6666666666667</v>
          </cell>
          <cell r="Z30">
            <v>1616.6666666666667</v>
          </cell>
          <cell r="AA30">
            <v>1616.6666666666667</v>
          </cell>
          <cell r="AB30">
            <v>1616.6666666666667</v>
          </cell>
          <cell r="AC30">
            <v>1616.6666666666667</v>
          </cell>
          <cell r="AD30">
            <v>1616.6666666666667</v>
          </cell>
          <cell r="AE30">
            <v>1616.6666666666667</v>
          </cell>
          <cell r="AF30">
            <v>1616.6666666666667</v>
          </cell>
          <cell r="AG30">
            <v>1616.6666666666667</v>
          </cell>
          <cell r="AH30">
            <v>1616.6666666666667</v>
          </cell>
          <cell r="AI30">
            <v>1616.6666666666667</v>
          </cell>
          <cell r="AJ30">
            <v>1616.6666666666667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1</v>
          </cell>
          <cell r="CH30">
            <v>41275</v>
          </cell>
          <cell r="CI30">
            <v>41639</v>
          </cell>
          <cell r="CJ30" t="str">
            <v>00</v>
          </cell>
          <cell r="CK30">
            <v>740</v>
          </cell>
          <cell r="CL30" t="str">
            <v>PHT067</v>
          </cell>
          <cell r="CM30" t="str">
            <v>A0100</v>
          </cell>
          <cell r="CN30" t="str">
            <v>MDRHT008</v>
          </cell>
          <cell r="CO30" t="str">
            <v>A01</v>
          </cell>
          <cell r="CP30">
            <v>0</v>
          </cell>
          <cell r="CQ30">
            <v>6.5</v>
          </cell>
          <cell r="CR30">
            <v>1261</v>
          </cell>
          <cell r="CS30">
            <v>1261</v>
          </cell>
          <cell r="CT30">
            <v>0</v>
          </cell>
        </row>
        <row r="31">
          <cell r="B31" t="str">
            <v/>
          </cell>
          <cell r="C31" t="str">
            <v xml:space="preserve">Training </v>
          </cell>
          <cell r="D31">
            <v>1</v>
          </cell>
          <cell r="E31" t="str">
            <v>Months</v>
          </cell>
          <cell r="F31" t="str">
            <v>USD</v>
          </cell>
          <cell r="G31">
            <v>3000</v>
          </cell>
          <cell r="I31">
            <v>2910</v>
          </cell>
          <cell r="M31">
            <v>2910</v>
          </cell>
          <cell r="O31">
            <v>680</v>
          </cell>
          <cell r="P31" t="str">
            <v>PHT067</v>
          </cell>
          <cell r="Q31" t="str">
            <v>A0100</v>
          </cell>
          <cell r="R31" t="str">
            <v>MDRHT008</v>
          </cell>
          <cell r="S31" t="str">
            <v>Trimestral</v>
          </cell>
          <cell r="T31">
            <v>41275</v>
          </cell>
          <cell r="U31">
            <v>41639</v>
          </cell>
          <cell r="V31">
            <v>3</v>
          </cell>
          <cell r="W31">
            <v>0</v>
          </cell>
          <cell r="X31">
            <v>0</v>
          </cell>
          <cell r="Y31">
            <v>970</v>
          </cell>
          <cell r="Z31">
            <v>0</v>
          </cell>
          <cell r="AA31">
            <v>0</v>
          </cell>
          <cell r="AB31">
            <v>0</v>
          </cell>
          <cell r="AC31">
            <v>970</v>
          </cell>
          <cell r="AD31">
            <v>0</v>
          </cell>
          <cell r="AE31">
            <v>0</v>
          </cell>
          <cell r="AF31">
            <v>0</v>
          </cell>
          <cell r="AG31">
            <v>970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O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0</v>
          </cell>
          <cell r="CF31">
            <v>0</v>
          </cell>
          <cell r="CG31">
            <v>1</v>
          </cell>
          <cell r="CH31">
            <v>41275</v>
          </cell>
          <cell r="CI31">
            <v>41639</v>
          </cell>
          <cell r="CJ31" t="str">
            <v>00</v>
          </cell>
          <cell r="CK31">
            <v>680</v>
          </cell>
          <cell r="CL31" t="str">
            <v>PHT067</v>
          </cell>
          <cell r="CM31" t="str">
            <v>A0100</v>
          </cell>
          <cell r="CN31" t="str">
            <v>MDRHT008</v>
          </cell>
          <cell r="CO31" t="str">
            <v>A01</v>
          </cell>
          <cell r="CP31">
            <v>0</v>
          </cell>
          <cell r="CQ31">
            <v>6.5</v>
          </cell>
          <cell r="CR31">
            <v>189.15</v>
          </cell>
          <cell r="CS31">
            <v>189.15</v>
          </cell>
          <cell r="CT31">
            <v>0</v>
          </cell>
        </row>
        <row r="32">
          <cell r="B32" t="str">
            <v/>
          </cell>
          <cell r="C32" t="str">
            <v>DepreciationCCTV / Camp Security (One purchase)</v>
          </cell>
          <cell r="D32">
            <v>12</v>
          </cell>
          <cell r="E32" t="str">
            <v xml:space="preserve">CCTV </v>
          </cell>
          <cell r="F32" t="str">
            <v>USD</v>
          </cell>
          <cell r="G32">
            <v>250</v>
          </cell>
          <cell r="I32">
            <v>242.5</v>
          </cell>
          <cell r="M32">
            <v>2910</v>
          </cell>
          <cell r="O32">
            <v>790</v>
          </cell>
          <cell r="P32" t="str">
            <v>PHT067</v>
          </cell>
          <cell r="Q32" t="str">
            <v>A0100</v>
          </cell>
          <cell r="R32" t="str">
            <v>MDRHT008</v>
          </cell>
          <cell r="S32" t="str">
            <v>Monthly</v>
          </cell>
          <cell r="T32">
            <v>41275</v>
          </cell>
          <cell r="U32">
            <v>41639</v>
          </cell>
          <cell r="V32">
            <v>12</v>
          </cell>
          <cell r="W32">
            <v>0</v>
          </cell>
          <cell r="X32">
            <v>0</v>
          </cell>
          <cell r="Y32">
            <v>242.5</v>
          </cell>
          <cell r="Z32">
            <v>242.5</v>
          </cell>
          <cell r="AA32">
            <v>242.5</v>
          </cell>
          <cell r="AB32">
            <v>242.5</v>
          </cell>
          <cell r="AC32">
            <v>242.5</v>
          </cell>
          <cell r="AD32">
            <v>242.5</v>
          </cell>
          <cell r="AE32">
            <v>242.5</v>
          </cell>
          <cell r="AF32">
            <v>242.5</v>
          </cell>
          <cell r="AG32">
            <v>242.5</v>
          </cell>
          <cell r="AH32">
            <v>242.5</v>
          </cell>
          <cell r="AI32">
            <v>242.5</v>
          </cell>
          <cell r="AJ32">
            <v>242.5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1</v>
          </cell>
          <cell r="CH32">
            <v>41275</v>
          </cell>
          <cell r="CI32">
            <v>41639</v>
          </cell>
          <cell r="CJ32" t="str">
            <v>00</v>
          </cell>
          <cell r="CK32">
            <v>790</v>
          </cell>
          <cell r="CL32" t="str">
            <v>PHT067</v>
          </cell>
          <cell r="CM32" t="str">
            <v>A0100</v>
          </cell>
          <cell r="CN32" t="str">
            <v>MDRHT008</v>
          </cell>
          <cell r="CO32" t="str">
            <v>A01</v>
          </cell>
          <cell r="CP32">
            <v>0</v>
          </cell>
          <cell r="CQ32">
            <v>6.5</v>
          </cell>
          <cell r="CR32">
            <v>189.15</v>
          </cell>
          <cell r="CS32">
            <v>189.15</v>
          </cell>
          <cell r="CT32">
            <v>0</v>
          </cell>
        </row>
        <row r="33">
          <cell r="B33" t="str">
            <v/>
          </cell>
          <cell r="C33" t="str">
            <v>DepreciationCCTV / residual value</v>
          </cell>
          <cell r="D33">
            <v>1</v>
          </cell>
          <cell r="E33" t="str">
            <v xml:space="preserve">CCTV </v>
          </cell>
          <cell r="F33" t="str">
            <v>USD</v>
          </cell>
          <cell r="G33">
            <v>7750</v>
          </cell>
          <cell r="I33">
            <v>7517.5</v>
          </cell>
          <cell r="M33">
            <v>7517.5</v>
          </cell>
          <cell r="O33">
            <v>580</v>
          </cell>
          <cell r="P33" t="str">
            <v>PHT067</v>
          </cell>
          <cell r="Q33" t="str">
            <v>A0100</v>
          </cell>
          <cell r="R33" t="str">
            <v>MDRHT008</v>
          </cell>
          <cell r="S33" t="str">
            <v>Annually</v>
          </cell>
          <cell r="T33">
            <v>41275</v>
          </cell>
          <cell r="U33">
            <v>41639</v>
          </cell>
          <cell r="V33">
            <v>1</v>
          </cell>
          <cell r="W33">
            <v>0</v>
          </cell>
          <cell r="X33">
            <v>0</v>
          </cell>
          <cell r="Y33">
            <v>7517.5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O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1</v>
          </cell>
          <cell r="CH33">
            <v>41275</v>
          </cell>
          <cell r="CI33">
            <v>41639</v>
          </cell>
          <cell r="CJ33" t="str">
            <v>00</v>
          </cell>
          <cell r="CK33">
            <v>580</v>
          </cell>
          <cell r="CL33" t="str">
            <v>PHT067</v>
          </cell>
          <cell r="CM33" t="str">
            <v>A0100</v>
          </cell>
          <cell r="CN33" t="str">
            <v>MDRHT008</v>
          </cell>
          <cell r="CO33" t="str">
            <v>A01</v>
          </cell>
          <cell r="CP33">
            <v>0</v>
          </cell>
          <cell r="CQ33">
            <v>6.5</v>
          </cell>
          <cell r="CR33">
            <v>488.63749999999999</v>
          </cell>
          <cell r="CS33">
            <v>488.63749999999999</v>
          </cell>
          <cell r="CT33">
            <v>0</v>
          </cell>
        </row>
        <row r="34">
          <cell r="A34" t="str">
            <v>A0200</v>
          </cell>
          <cell r="B34" t="str">
            <v>Shared logistics costs</v>
          </cell>
          <cell r="I34">
            <v>0</v>
          </cell>
          <cell r="M34">
            <v>12022.7325</v>
          </cell>
          <cell r="V34" t="str">
            <v/>
          </cell>
          <cell r="W34">
            <v>0</v>
          </cell>
          <cell r="X34">
            <v>0</v>
          </cell>
          <cell r="Y34">
            <v>1001.894375</v>
          </cell>
          <cell r="Z34">
            <v>1001.894375</v>
          </cell>
          <cell r="AA34">
            <v>1001.894375</v>
          </cell>
          <cell r="AB34">
            <v>1001.894375</v>
          </cell>
          <cell r="AC34">
            <v>1001.894375</v>
          </cell>
          <cell r="AD34">
            <v>1001.894375</v>
          </cell>
          <cell r="AE34">
            <v>1001.894375</v>
          </cell>
          <cell r="AF34">
            <v>1001.894375</v>
          </cell>
          <cell r="AG34">
            <v>1001.894375</v>
          </cell>
          <cell r="AH34">
            <v>1001.894375</v>
          </cell>
          <cell r="AI34">
            <v>1001.894375</v>
          </cell>
          <cell r="AJ34">
            <v>1001.894375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3</v>
          </cell>
          <cell r="CH34">
            <v>41275</v>
          </cell>
          <cell r="CI34">
            <v>41639</v>
          </cell>
          <cell r="CJ34" t="str">
            <v/>
          </cell>
          <cell r="CK34">
            <v>9999</v>
          </cell>
          <cell r="CL34" t="str">
            <v/>
          </cell>
          <cell r="CM34" t="str">
            <v/>
          </cell>
          <cell r="CN34" t="str">
            <v/>
          </cell>
          <cell r="CO34" t="str">
            <v/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</row>
        <row r="35">
          <cell r="B35" t="str">
            <v/>
          </cell>
          <cell r="C35" t="str">
            <v>Logistics Shared Costs</v>
          </cell>
          <cell r="D35">
            <v>1</v>
          </cell>
          <cell r="E35" t="str">
            <v>Lumpsum</v>
          </cell>
          <cell r="F35" t="str">
            <v>CHF</v>
          </cell>
          <cell r="G35">
            <v>12022.7325</v>
          </cell>
          <cell r="I35">
            <v>12022.7325</v>
          </cell>
          <cell r="M35">
            <v>12022.7325</v>
          </cell>
          <cell r="O35">
            <v>593</v>
          </cell>
          <cell r="P35" t="str">
            <v>PHT067</v>
          </cell>
          <cell r="Q35" t="str">
            <v>A0200</v>
          </cell>
          <cell r="R35" t="str">
            <v>MDRHT008</v>
          </cell>
          <cell r="V35">
            <v>12</v>
          </cell>
          <cell r="W35">
            <v>0</v>
          </cell>
          <cell r="X35">
            <v>0</v>
          </cell>
          <cell r="Y35">
            <v>1001.894375</v>
          </cell>
          <cell r="Z35">
            <v>1001.894375</v>
          </cell>
          <cell r="AA35">
            <v>1001.894375</v>
          </cell>
          <cell r="AB35">
            <v>1001.894375</v>
          </cell>
          <cell r="AC35">
            <v>1001.894375</v>
          </cell>
          <cell r="AD35">
            <v>1001.894375</v>
          </cell>
          <cell r="AE35">
            <v>1001.894375</v>
          </cell>
          <cell r="AF35">
            <v>1001.894375</v>
          </cell>
          <cell r="AG35">
            <v>1001.894375</v>
          </cell>
          <cell r="AH35">
            <v>1001.894375</v>
          </cell>
          <cell r="AI35">
            <v>1001.894375</v>
          </cell>
          <cell r="AJ35">
            <v>1001.894375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O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1</v>
          </cell>
          <cell r="CH35">
            <v>41275</v>
          </cell>
          <cell r="CI35">
            <v>41639</v>
          </cell>
          <cell r="CJ35" t="str">
            <v>00</v>
          </cell>
          <cell r="CK35">
            <v>593</v>
          </cell>
          <cell r="CL35" t="str">
            <v>PHT067</v>
          </cell>
          <cell r="CM35" t="str">
            <v>A0200</v>
          </cell>
          <cell r="CN35" t="str">
            <v>MDRHT008</v>
          </cell>
          <cell r="CO35" t="str">
            <v>A02</v>
          </cell>
          <cell r="CP35">
            <v>0</v>
          </cell>
          <cell r="CQ35">
            <v>6.5</v>
          </cell>
          <cell r="CR35">
            <v>781.47761249999996</v>
          </cell>
          <cell r="CS35">
            <v>781.47761249999996</v>
          </cell>
          <cell r="CT35">
            <v>0</v>
          </cell>
        </row>
        <row r="36">
          <cell r="B36" t="str">
            <v/>
          </cell>
          <cell r="I36">
            <v>0</v>
          </cell>
          <cell r="M36">
            <v>0</v>
          </cell>
          <cell r="O36">
            <v>661</v>
          </cell>
          <cell r="P36" t="str">
            <v>PHT067</v>
          </cell>
          <cell r="Q36" t="str">
            <v>A0200</v>
          </cell>
          <cell r="R36" t="str">
            <v>MDRHT008</v>
          </cell>
          <cell r="V36">
            <v>12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O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</v>
          </cell>
          <cell r="CH36">
            <v>41275</v>
          </cell>
          <cell r="CI36">
            <v>41639</v>
          </cell>
          <cell r="CJ36" t="str">
            <v>00</v>
          </cell>
          <cell r="CK36">
            <v>661</v>
          </cell>
          <cell r="CL36" t="str">
            <v>PHT067</v>
          </cell>
          <cell r="CM36" t="str">
            <v>A0200</v>
          </cell>
          <cell r="CN36" t="str">
            <v>MDRHT008</v>
          </cell>
          <cell r="CO36" t="str">
            <v>A02</v>
          </cell>
          <cell r="CP36">
            <v>0</v>
          </cell>
          <cell r="CQ36">
            <v>6.5</v>
          </cell>
          <cell r="CR36">
            <v>0</v>
          </cell>
          <cell r="CS36">
            <v>0</v>
          </cell>
          <cell r="CT36">
            <v>0</v>
          </cell>
        </row>
        <row r="37">
          <cell r="B37" t="str">
            <v/>
          </cell>
          <cell r="I37">
            <v>0</v>
          </cell>
          <cell r="M37">
            <v>0</v>
          </cell>
          <cell r="V37">
            <v>12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1</v>
          </cell>
          <cell r="CH37">
            <v>41275</v>
          </cell>
          <cell r="CI37">
            <v>41639</v>
          </cell>
          <cell r="CJ37" t="str">
            <v>00</v>
          </cell>
          <cell r="CK37">
            <v>9999</v>
          </cell>
          <cell r="CL37" t="str">
            <v>PHT067</v>
          </cell>
          <cell r="CM37" t="str">
            <v>A0200</v>
          </cell>
          <cell r="CN37" t="str">
            <v>MDRHT008</v>
          </cell>
          <cell r="CO37" t="str">
            <v>A02</v>
          </cell>
          <cell r="CP37">
            <v>0</v>
          </cell>
          <cell r="CQ37">
            <v>6.5</v>
          </cell>
          <cell r="CR37">
            <v>0</v>
          </cell>
          <cell r="CS37">
            <v>0</v>
          </cell>
          <cell r="CT37">
            <v>0</v>
          </cell>
        </row>
        <row r="41">
          <cell r="M41">
            <v>1224048.8801474997</v>
          </cell>
        </row>
      </sheetData>
      <sheetData sheetId="2"/>
      <sheetData sheetId="3"/>
      <sheetData sheetId="4"/>
      <sheetData sheetId="5"/>
      <sheetData sheetId="6"/>
      <sheetData sheetId="7">
        <row r="6">
          <cell r="B6">
            <v>1</v>
          </cell>
          <cell r="E6">
            <v>41275</v>
          </cell>
          <cell r="J6" t="str">
            <v>SpreadMethod</v>
          </cell>
          <cell r="K6" t="str">
            <v>Periodicity</v>
          </cell>
          <cell r="L6" t="str">
            <v>col_id</v>
          </cell>
        </row>
        <row r="7">
          <cell r="B7">
            <v>73050</v>
          </cell>
          <cell r="E7">
            <v>43100</v>
          </cell>
          <cell r="G7" t="str">
            <v>PEAR</v>
          </cell>
          <cell r="I7" t="str">
            <v>person</v>
          </cell>
          <cell r="J7" t="str">
            <v>Evenly</v>
          </cell>
          <cell r="K7">
            <v>1</v>
          </cell>
          <cell r="M7" t="str">
            <v>Automatic</v>
          </cell>
        </row>
        <row r="8">
          <cell r="B8">
            <v>60</v>
          </cell>
          <cell r="G8" t="str">
            <v>DRAFT</v>
          </cell>
          <cell r="I8" t="str">
            <v>lumpsum</v>
          </cell>
          <cell r="J8" t="str">
            <v>All at once</v>
          </cell>
          <cell r="K8">
            <v>1000</v>
          </cell>
          <cell r="M8" t="str">
            <v>Manual</v>
          </cell>
        </row>
        <row r="9">
          <cell r="B9" t="str">
            <v>00</v>
          </cell>
          <cell r="G9" t="str">
            <v>2011ORIGINAL</v>
          </cell>
          <cell r="I9" t="str">
            <v>item</v>
          </cell>
          <cell r="J9" t="str">
            <v>Monthly</v>
          </cell>
          <cell r="K9">
            <v>1</v>
          </cell>
        </row>
        <row r="10">
          <cell r="B10">
            <v>9999</v>
          </cell>
          <cell r="G10" t="str">
            <v>2011ADDITION</v>
          </cell>
          <cell r="I10" t="str">
            <v>ampoule</v>
          </cell>
          <cell r="J10" t="str">
            <v>Bimonthly</v>
          </cell>
          <cell r="K10">
            <v>2</v>
          </cell>
        </row>
        <row r="11">
          <cell r="B11" t="str">
            <v>PHT067</v>
          </cell>
          <cell r="G11" t="str">
            <v>2011REVISION</v>
          </cell>
          <cell r="I11" t="str">
            <v>are</v>
          </cell>
          <cell r="J11" t="str">
            <v>Quarterly</v>
          </cell>
          <cell r="K11">
            <v>3</v>
          </cell>
        </row>
        <row r="12">
          <cell r="B12" t="str">
            <v>A000</v>
          </cell>
          <cell r="G12" t="str">
            <v>2012ORIGINAL</v>
          </cell>
          <cell r="I12" t="str">
            <v>bag</v>
          </cell>
          <cell r="J12" t="str">
            <v>Trimestral</v>
          </cell>
          <cell r="K12">
            <v>4</v>
          </cell>
        </row>
        <row r="13">
          <cell r="B13" t="str">
            <v>MDRHT008</v>
          </cell>
          <cell r="G13" t="str">
            <v>2012ADDITION</v>
          </cell>
          <cell r="I13" t="str">
            <v>bale</v>
          </cell>
          <cell r="J13" t="str">
            <v>Semiannually</v>
          </cell>
          <cell r="K13">
            <v>6</v>
          </cell>
        </row>
        <row r="14">
          <cell r="B14">
            <v>41275</v>
          </cell>
          <cell r="G14" t="str">
            <v>2012REVISION</v>
          </cell>
          <cell r="I14" t="str">
            <v>blister</v>
          </cell>
          <cell r="J14" t="str">
            <v>Annually</v>
          </cell>
          <cell r="K14">
            <v>12</v>
          </cell>
        </row>
        <row r="15">
          <cell r="B15">
            <v>41639</v>
          </cell>
          <cell r="G15" t="str">
            <v>2013ORIGINAL</v>
          </cell>
          <cell r="I15" t="str">
            <v>bottle</v>
          </cell>
          <cell r="J15" t="str">
            <v>Biennially</v>
          </cell>
          <cell r="K15">
            <v>24</v>
          </cell>
        </row>
        <row r="16">
          <cell r="B16">
            <v>25</v>
          </cell>
          <cell r="G16" t="str">
            <v>2013ADDITION</v>
          </cell>
          <cell r="I16" t="str">
            <v>box</v>
          </cell>
          <cell r="J16" t="str">
            <v>Manual</v>
          </cell>
          <cell r="K16">
            <v>1000</v>
          </cell>
        </row>
        <row r="17">
          <cell r="B17">
            <v>41275</v>
          </cell>
          <cell r="G17" t="str">
            <v>2013REVISION</v>
          </cell>
          <cell r="I17" t="str">
            <v>centiliter</v>
          </cell>
        </row>
        <row r="18">
          <cell r="G18" t="str">
            <v>BUDGET1</v>
          </cell>
          <cell r="I18" t="str">
            <v>centimeter</v>
          </cell>
        </row>
        <row r="19">
          <cell r="B19">
            <v>1</v>
          </cell>
          <cell r="G19" t="str">
            <v>BUDGET2</v>
          </cell>
          <cell r="I19" t="str">
            <v>day</v>
          </cell>
        </row>
        <row r="20">
          <cell r="B20">
            <v>1</v>
          </cell>
          <cell r="G20" t="str">
            <v>BUDGET3</v>
          </cell>
          <cell r="I20" t="str">
            <v>decimeter</v>
          </cell>
        </row>
        <row r="21">
          <cell r="G21" t="str">
            <v>BUDGET4</v>
          </cell>
          <cell r="I21" t="str">
            <v>dose</v>
          </cell>
        </row>
        <row r="22">
          <cell r="B22">
            <v>9999</v>
          </cell>
          <cell r="G22" t="str">
            <v>BUDGET5</v>
          </cell>
          <cell r="I22" t="str">
            <v>event</v>
          </cell>
        </row>
        <row r="23">
          <cell r="B23">
            <v>10</v>
          </cell>
          <cell r="G23" t="str">
            <v>BUDGET6</v>
          </cell>
          <cell r="I23" t="str">
            <v>foot</v>
          </cell>
        </row>
        <row r="24">
          <cell r="B24">
            <v>0.35</v>
          </cell>
          <cell r="G24" t="str">
            <v>BUDGET7</v>
          </cell>
          <cell r="I24" t="str">
            <v>grams</v>
          </cell>
        </row>
        <row r="25">
          <cell r="B25">
            <v>40990</v>
          </cell>
          <cell r="G25" t="str">
            <v>BUDGET8</v>
          </cell>
          <cell r="I25" t="str">
            <v>hectare</v>
          </cell>
        </row>
        <row r="26">
          <cell r="B26">
            <v>41060</v>
          </cell>
          <cell r="G26" t="str">
            <v>BUDGET9</v>
          </cell>
          <cell r="I26" t="str">
            <v>hour</v>
          </cell>
        </row>
        <row r="27">
          <cell r="G27" t="str">
            <v>ACTIVITYONLY</v>
          </cell>
          <cell r="I27" t="str">
            <v>inch</v>
          </cell>
        </row>
        <row r="28">
          <cell r="I28" t="str">
            <v>jar</v>
          </cell>
        </row>
        <row r="29">
          <cell r="I29" t="str">
            <v>kilogramm</v>
          </cell>
        </row>
        <row r="30">
          <cell r="I30" t="str">
            <v>kilometer</v>
          </cell>
        </row>
        <row r="31">
          <cell r="I31" t="str">
            <v>kit</v>
          </cell>
        </row>
        <row r="32">
          <cell r="I32" t="str">
            <v>liter</v>
          </cell>
        </row>
        <row r="33">
          <cell r="I33" t="str">
            <v>litre</v>
          </cell>
        </row>
        <row r="34">
          <cell r="I34" t="str">
            <v>m2</v>
          </cell>
        </row>
        <row r="35">
          <cell r="I35" t="str">
            <v>m3</v>
          </cell>
        </row>
        <row r="36">
          <cell r="I36" t="str">
            <v>man hour</v>
          </cell>
        </row>
        <row r="37">
          <cell r="I37" t="str">
            <v>man month</v>
          </cell>
        </row>
        <row r="38">
          <cell r="I38" t="str">
            <v>man year</v>
          </cell>
        </row>
        <row r="39">
          <cell r="I39" t="str">
            <v>meter</v>
          </cell>
        </row>
        <row r="40">
          <cell r="I40" t="str">
            <v>metric ton</v>
          </cell>
        </row>
        <row r="41">
          <cell r="I41" t="str">
            <v>mile</v>
          </cell>
        </row>
        <row r="42">
          <cell r="I42" t="str">
            <v>miligram</v>
          </cell>
        </row>
        <row r="43">
          <cell r="I43" t="str">
            <v>mililiter</v>
          </cell>
        </row>
        <row r="44">
          <cell r="I44" t="str">
            <v>milimeter</v>
          </cell>
        </row>
        <row r="45">
          <cell r="I45" t="str">
            <v>min</v>
          </cell>
        </row>
        <row r="46">
          <cell r="I46" t="str">
            <v>month</v>
          </cell>
        </row>
        <row r="47">
          <cell r="I47" t="str">
            <v>ounce</v>
          </cell>
        </row>
        <row r="48">
          <cell r="I48" t="str">
            <v>pair</v>
          </cell>
        </row>
        <row r="49">
          <cell r="I49" t="str">
            <v>pallet</v>
          </cell>
        </row>
        <row r="50">
          <cell r="I50" t="str">
            <v>person</v>
          </cell>
        </row>
        <row r="51">
          <cell r="I51" t="str">
            <v>piece</v>
          </cell>
        </row>
        <row r="52">
          <cell r="I52" t="str">
            <v>pounds</v>
          </cell>
        </row>
        <row r="53">
          <cell r="I53" t="str">
            <v>sachet</v>
          </cell>
        </row>
        <row r="54">
          <cell r="I54" t="str">
            <v>set</v>
          </cell>
        </row>
        <row r="55">
          <cell r="I55" t="str">
            <v>shipping load</v>
          </cell>
        </row>
        <row r="56">
          <cell r="I56" t="str">
            <v>shipping lot</v>
          </cell>
        </row>
        <row r="57">
          <cell r="I57" t="str">
            <v>square foot</v>
          </cell>
        </row>
        <row r="58">
          <cell r="I58" t="str">
            <v>strip</v>
          </cell>
        </row>
        <row r="59">
          <cell r="I59" t="str">
            <v>tablet</v>
          </cell>
        </row>
        <row r="60">
          <cell r="I60" t="str">
            <v>tonne</v>
          </cell>
        </row>
        <row r="61">
          <cell r="I61" t="str">
            <v>training</v>
          </cell>
        </row>
        <row r="62">
          <cell r="I62" t="str">
            <v>trip</v>
          </cell>
        </row>
        <row r="63">
          <cell r="I63" t="str">
            <v>tube</v>
          </cell>
        </row>
        <row r="64">
          <cell r="I64" t="str">
            <v>unit</v>
          </cell>
        </row>
        <row r="65">
          <cell r="I65" t="str">
            <v>vial</v>
          </cell>
        </row>
        <row r="66">
          <cell r="I66" t="str">
            <v>week</v>
          </cell>
        </row>
        <row r="67">
          <cell r="I67" t="str">
            <v>workshop</v>
          </cell>
        </row>
        <row r="68">
          <cell r="I68" t="str">
            <v>yard</v>
          </cell>
        </row>
        <row r="69">
          <cell r="I69" t="str">
            <v>year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cois"/>
      <sheetName val="Summary report"/>
      <sheetName val="Sheet1"/>
      <sheetName val="BD2"/>
      <sheetName val="BD"/>
      <sheetName val="Chart Of Accounts"/>
      <sheetName val="Final Report"/>
      <sheetName val="Approved Budget by Result"/>
      <sheetName val="Approved Budget by Exp"/>
      <sheetName val="International staff"/>
      <sheetName val="National staff"/>
      <sheetName val="Visibility"/>
      <sheetName val="Annex FR-1 - Financial"/>
    </sheetNames>
    <sheetDataSet>
      <sheetData sheetId="0"/>
      <sheetData sheetId="1"/>
      <sheetData sheetId="2"/>
      <sheetData sheetId="3">
        <row r="1">
          <cell r="O1">
            <v>1.2348730000000001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ferencias y valores"/>
      <sheetName val="Financial Overview S-11"/>
      <sheetName val="Salario"/>
      <sheetName val="Recaps"/>
      <sheetName val="gastos comunes a prorratear"/>
      <sheetName val="Resultado 1"/>
      <sheetName val="Resultado 2"/>
      <sheetName val="Resultado 3"/>
      <sheetName val="Resultat 4"/>
      <sheetName val="Resultat5"/>
      <sheetName val="Otros gastos"/>
      <sheetName val="Chart1"/>
    </sheetNames>
    <sheetDataSet>
      <sheetData sheetId="0">
        <row r="18">
          <cell r="B18">
            <v>1.25</v>
          </cell>
        </row>
        <row r="19">
          <cell r="B19">
            <v>1.4</v>
          </cell>
        </row>
      </sheetData>
      <sheetData sheetId="1"/>
      <sheetData sheetId="2"/>
      <sheetData sheetId="3"/>
      <sheetData sheetId="4">
        <row r="5">
          <cell r="H5">
            <v>4800</v>
          </cell>
        </row>
      </sheetData>
      <sheetData sheetId="5">
        <row r="48">
          <cell r="D48">
            <v>390801.50291151716</v>
          </cell>
        </row>
      </sheetData>
      <sheetData sheetId="6">
        <row r="45">
          <cell r="D45">
            <v>149404.70312503545</v>
          </cell>
        </row>
      </sheetData>
      <sheetData sheetId="7">
        <row r="47">
          <cell r="D47">
            <v>212062.84540887977</v>
          </cell>
        </row>
      </sheetData>
      <sheetData sheetId="8">
        <row r="55">
          <cell r="D55">
            <v>0</v>
          </cell>
        </row>
      </sheetData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per result (EUR)"/>
      <sheetName val="Budget division HRC IFRC (EUR)"/>
      <sheetName val="Budget (Detailed)"/>
      <sheetName val="Chart Of Accounts"/>
      <sheetName val="Rates"/>
      <sheetName val="Finance review"/>
      <sheetName val="PIVOT"/>
      <sheetName val="LV FINANCE REVIEW"/>
    </sheetNames>
    <sheetDataSet>
      <sheetData sheetId="0">
        <row r="6">
          <cell r="A6" t="str">
            <v>Su</v>
          </cell>
        </row>
        <row r="7">
          <cell r="A7" t="str">
            <v>Tr</v>
          </cell>
        </row>
        <row r="8">
          <cell r="A8" t="str">
            <v>Eq</v>
          </cell>
        </row>
        <row r="9">
          <cell r="A9" t="str">
            <v>Pe</v>
          </cell>
        </row>
        <row r="10">
          <cell r="A10" t="str">
            <v>Wo</v>
          </cell>
        </row>
        <row r="11">
          <cell r="A11" t="str">
            <v>Co</v>
          </cell>
        </row>
        <row r="12">
          <cell r="A12" t="str">
            <v>Ge</v>
          </cell>
        </row>
        <row r="13">
          <cell r="A13" t="str">
            <v>Vi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 I"/>
      <sheetName val="RATES"/>
      <sheetName val="Nat Staff Scale"/>
      <sheetName val="DELEGATES Count"/>
      <sheetName val="VEHICLES"/>
      <sheetName val="PHT353"/>
      <sheetName val="Summary"/>
      <sheetName val="PHT029"/>
      <sheetName val="PHT030"/>
      <sheetName val="PHT031"/>
      <sheetName val="PHT032"/>
      <sheetName val="PHT033"/>
      <sheetName val="PHT034"/>
      <sheetName val="PHT037_ICB Budget "/>
      <sheetName val="PHT038"/>
      <sheetName val="PHT039 "/>
      <sheetName val="PHT040"/>
      <sheetName val="PHT040NEW"/>
      <sheetName val="PHT042"/>
      <sheetName val="PHT059_ECHO"/>
      <sheetName val="PHT058"/>
      <sheetName val="PHT060v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TION I"/>
      <sheetName val="RATES"/>
      <sheetName val="Nat Staff Scale"/>
      <sheetName val="DELEGATES Count"/>
      <sheetName val="VEHICLES"/>
      <sheetName val="PHT353"/>
      <sheetName val="Summary"/>
      <sheetName val="PHT029"/>
      <sheetName val="PHT030"/>
      <sheetName val="PHT031"/>
      <sheetName val="PHT032"/>
      <sheetName val="PHT033"/>
      <sheetName val="PHT034"/>
      <sheetName val="PHT037_ICB Budget "/>
      <sheetName val="PHT038"/>
      <sheetName val="PHT039 "/>
      <sheetName val="PHT040"/>
      <sheetName val="PHT040NEW"/>
      <sheetName val="PHT042"/>
      <sheetName val="PHT059_ECHO"/>
      <sheetName val="PHT058"/>
      <sheetName val="PHT060vP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&amp; stats"/>
      <sheetName val="Functions"/>
      <sheetName val="staff list"/>
      <sheetName val="old scale"/>
      <sheetName val="new scale"/>
    </sheetNames>
    <sheetDataSet>
      <sheetData sheetId="0" refreshError="1"/>
      <sheetData sheetId="1">
        <row r="6">
          <cell r="B6" t="str">
            <v>Accountant, Finance Assistant 2</v>
          </cell>
          <cell r="C6">
            <v>6</v>
          </cell>
        </row>
        <row r="7">
          <cell r="B7" t="str">
            <v>Anaesthesist (Medical Doctor)</v>
          </cell>
          <cell r="C7">
            <v>10</v>
          </cell>
        </row>
        <row r="8">
          <cell r="B8" t="str">
            <v>Anaesthesist (Nurse)</v>
          </cell>
          <cell r="C8">
            <v>6</v>
          </cell>
        </row>
        <row r="9">
          <cell r="B9" t="str">
            <v>Cashier, Finance Assistant 1</v>
          </cell>
          <cell r="C9">
            <v>5</v>
          </cell>
        </row>
        <row r="10">
          <cell r="B10" t="str">
            <v>Chief Community Health Workers</v>
          </cell>
          <cell r="C10">
            <v>3</v>
          </cell>
        </row>
        <row r="11">
          <cell r="B11" t="str">
            <v>Chief Cooks</v>
          </cell>
          <cell r="C11">
            <v>3</v>
          </cell>
        </row>
        <row r="12">
          <cell r="B12" t="str">
            <v>Chief Drivers</v>
          </cell>
          <cell r="C12">
            <v>5</v>
          </cell>
        </row>
        <row r="13">
          <cell r="B13" t="str">
            <v>Chief House Cook</v>
          </cell>
          <cell r="C13">
            <v>3</v>
          </cell>
        </row>
        <row r="14">
          <cell r="B14" t="str">
            <v>Chief Hygiene Agents</v>
          </cell>
          <cell r="C14">
            <v>3</v>
          </cell>
        </row>
        <row r="15">
          <cell r="B15" t="str">
            <v>Chief Radio Operators</v>
          </cell>
          <cell r="C15">
            <v>5</v>
          </cell>
        </row>
        <row r="16">
          <cell r="B16" t="str">
            <v>Chief Security Guards</v>
          </cell>
          <cell r="C16">
            <v>2</v>
          </cell>
        </row>
        <row r="17">
          <cell r="B17" t="str">
            <v>Chief Water &amp; Sanitation Agents</v>
          </cell>
          <cell r="C17">
            <v>4</v>
          </cell>
        </row>
        <row r="18">
          <cell r="B18" t="str">
            <v>Chief Workshop</v>
          </cell>
          <cell r="C18">
            <v>5</v>
          </cell>
        </row>
        <row r="19">
          <cell r="B19" t="str">
            <v>Cleaner</v>
          </cell>
          <cell r="C19">
            <v>1</v>
          </cell>
        </row>
        <row r="20">
          <cell r="B20" t="str">
            <v>Clinical Officer</v>
          </cell>
          <cell r="C20">
            <v>8</v>
          </cell>
        </row>
        <row r="21">
          <cell r="B21" t="str">
            <v>Clinical Psychologist</v>
          </cell>
          <cell r="C21">
            <v>8</v>
          </cell>
        </row>
        <row r="22">
          <cell r="B22" t="str">
            <v>Communication Officer</v>
          </cell>
          <cell r="C22">
            <v>9</v>
          </cell>
        </row>
        <row r="23">
          <cell r="B23" t="str">
            <v>Community Health Worker</v>
          </cell>
          <cell r="C23">
            <v>2</v>
          </cell>
        </row>
        <row r="24">
          <cell r="B24" t="str">
            <v>Community Interpreter 1</v>
          </cell>
          <cell r="C24">
            <v>5</v>
          </cell>
        </row>
        <row r="25">
          <cell r="B25" t="str">
            <v>Cook (Hospital)</v>
          </cell>
          <cell r="C25">
            <v>2</v>
          </cell>
        </row>
        <row r="26">
          <cell r="B26" t="str">
            <v>Counsellor Patient Therapeutic Education</v>
          </cell>
          <cell r="C26">
            <v>4</v>
          </cell>
        </row>
        <row r="27">
          <cell r="B27" t="str">
            <v>Counsellor Supervisor Patient Therapeutic Education</v>
          </cell>
          <cell r="C27">
            <v>5</v>
          </cell>
        </row>
        <row r="28">
          <cell r="B28" t="str">
            <v>Counsellor Voluntary Counselling &amp; Testing (VCT)</v>
          </cell>
          <cell r="C28">
            <v>3</v>
          </cell>
        </row>
        <row r="29">
          <cell r="B29" t="str">
            <v>Data Entry Operator</v>
          </cell>
          <cell r="C29">
            <v>3</v>
          </cell>
        </row>
        <row r="30">
          <cell r="B30" t="str">
            <v>Data Processing Specialist</v>
          </cell>
          <cell r="C30">
            <v>6</v>
          </cell>
        </row>
        <row r="31">
          <cell r="B31" t="str">
            <v>Deputy Field Coordinator</v>
          </cell>
          <cell r="C31">
            <v>11</v>
          </cell>
        </row>
        <row r="32">
          <cell r="B32" t="str">
            <v>Deputy Head of Mission</v>
          </cell>
          <cell r="C32">
            <v>12</v>
          </cell>
        </row>
        <row r="33">
          <cell r="B33" t="str">
            <v>Deputy Logistician</v>
          </cell>
          <cell r="C33">
            <v>8</v>
          </cell>
        </row>
        <row r="34">
          <cell r="B34" t="str">
            <v>Deputy Medical Coordinator</v>
          </cell>
          <cell r="C34">
            <v>12</v>
          </cell>
        </row>
        <row r="35">
          <cell r="B35" t="str">
            <v>Deputy Technique &amp; Logistics Coordinator</v>
          </cell>
          <cell r="C35">
            <v>11</v>
          </cell>
        </row>
        <row r="36">
          <cell r="B36" t="str">
            <v>Director of Nursing</v>
          </cell>
          <cell r="C36">
            <v>10</v>
          </cell>
        </row>
        <row r="37">
          <cell r="B37" t="str">
            <v>Driver Factotum</v>
          </cell>
          <cell r="C37">
            <v>3</v>
          </cell>
        </row>
        <row r="38">
          <cell r="B38" t="str">
            <v>Drivers Supervisor</v>
          </cell>
          <cell r="C38">
            <v>6</v>
          </cell>
        </row>
        <row r="39">
          <cell r="B39" t="str">
            <v>Drug Dispenser 1</v>
          </cell>
          <cell r="C39">
            <v>3</v>
          </cell>
        </row>
        <row r="40">
          <cell r="B40" t="str">
            <v>Drug Dispenser 2 (Patient Therapy Education)</v>
          </cell>
          <cell r="C40">
            <v>4</v>
          </cell>
        </row>
        <row r="41">
          <cell r="B41" t="str">
            <v>Epidemiologist</v>
          </cell>
          <cell r="C41">
            <v>9</v>
          </cell>
        </row>
        <row r="42">
          <cell r="B42" t="str">
            <v>Field Coordinator</v>
          </cell>
          <cell r="C42">
            <v>12</v>
          </cell>
        </row>
        <row r="43">
          <cell r="B43" t="str">
            <v>Field Coordinator Assistant</v>
          </cell>
          <cell r="C43">
            <v>8</v>
          </cell>
        </row>
        <row r="44">
          <cell r="B44" t="str">
            <v>Field Driver</v>
          </cell>
          <cell r="C44">
            <v>4</v>
          </cell>
        </row>
        <row r="45">
          <cell r="B45" t="str">
            <v>Field Medical Advisor</v>
          </cell>
          <cell r="C45">
            <v>11</v>
          </cell>
        </row>
        <row r="46">
          <cell r="B46" t="str">
            <v>Field Pharmacy Manager</v>
          </cell>
          <cell r="C46">
            <v>9</v>
          </cell>
        </row>
        <row r="47">
          <cell r="B47" t="str">
            <v>Finance Coordinator</v>
          </cell>
          <cell r="C47">
            <v>12</v>
          </cell>
        </row>
        <row r="48">
          <cell r="B48" t="str">
            <v>Finance Manager 1</v>
          </cell>
          <cell r="C48">
            <v>9</v>
          </cell>
        </row>
        <row r="49">
          <cell r="B49" t="str">
            <v>Finance Manager 2</v>
          </cell>
          <cell r="C49">
            <v>10</v>
          </cell>
        </row>
        <row r="50">
          <cell r="B50" t="str">
            <v>Finance Officer</v>
          </cell>
          <cell r="C50">
            <v>8</v>
          </cell>
        </row>
        <row r="51">
          <cell r="B51" t="str">
            <v>Finance, Human Resources &amp; Administration Assistant 1</v>
          </cell>
          <cell r="C51">
            <v>5</v>
          </cell>
        </row>
        <row r="52">
          <cell r="B52" t="str">
            <v>Finance, Human Resources &amp; Administration Assistant 2</v>
          </cell>
          <cell r="C52">
            <v>6</v>
          </cell>
        </row>
        <row r="53">
          <cell r="B53" t="str">
            <v>Finance, Human Resources &amp; Administration Coordinator</v>
          </cell>
          <cell r="C53">
            <v>12</v>
          </cell>
        </row>
        <row r="54">
          <cell r="B54" t="str">
            <v>Finance, Human Resources &amp; Administration Manager 1</v>
          </cell>
          <cell r="C54">
            <v>9</v>
          </cell>
        </row>
        <row r="55">
          <cell r="B55" t="str">
            <v>Finance, Human Resources &amp; Administration Manager 2</v>
          </cell>
          <cell r="C55">
            <v>10</v>
          </cell>
        </row>
        <row r="56">
          <cell r="B56" t="str">
            <v>Finance, Human Resources &amp; Administration Officer</v>
          </cell>
          <cell r="C56">
            <v>8</v>
          </cell>
        </row>
        <row r="57">
          <cell r="B57" t="str">
            <v>Gardener</v>
          </cell>
          <cell r="C57">
            <v>2</v>
          </cell>
        </row>
        <row r="58">
          <cell r="B58" t="str">
            <v>Head Committee against Infections</v>
          </cell>
          <cell r="C58">
            <v>6</v>
          </cell>
        </row>
        <row r="59">
          <cell r="B59" t="str">
            <v>Head Consultant Patient Support , Education and Counselling (PSEC)</v>
          </cell>
          <cell r="C59">
            <v>9</v>
          </cell>
        </row>
        <row r="60">
          <cell r="B60" t="str">
            <v>Head of Construction</v>
          </cell>
          <cell r="C60">
            <v>9</v>
          </cell>
        </row>
        <row r="61">
          <cell r="B61" t="str">
            <v>Head of Medical Activity (Medical Doctor)</v>
          </cell>
          <cell r="C61">
            <v>10</v>
          </cell>
        </row>
        <row r="62">
          <cell r="B62" t="str">
            <v>Head of Mission</v>
          </cell>
          <cell r="C62">
            <v>14</v>
          </cell>
        </row>
        <row r="63">
          <cell r="B63" t="str">
            <v>Head of Mission Assistant</v>
          </cell>
          <cell r="C63">
            <v>9</v>
          </cell>
        </row>
        <row r="64">
          <cell r="B64" t="str">
            <v>Head of Nursing Activity</v>
          </cell>
          <cell r="C64">
            <v>9</v>
          </cell>
        </row>
        <row r="65">
          <cell r="B65" t="str">
            <v>Head of Technique &amp; Logistics Activity 1</v>
          </cell>
          <cell r="C65">
            <v>9</v>
          </cell>
        </row>
        <row r="66">
          <cell r="B66" t="str">
            <v>Head of Technique &amp; Logistics Activity 2</v>
          </cell>
          <cell r="C66">
            <v>10</v>
          </cell>
        </row>
        <row r="67">
          <cell r="B67" t="str">
            <v>Helper</v>
          </cell>
          <cell r="C67">
            <v>1</v>
          </cell>
        </row>
        <row r="68">
          <cell r="B68" t="str">
            <v>Hospital Director</v>
          </cell>
          <cell r="C68">
            <v>11</v>
          </cell>
        </row>
        <row r="69">
          <cell r="B69" t="str">
            <v>House Cook</v>
          </cell>
          <cell r="C69">
            <v>2</v>
          </cell>
        </row>
        <row r="70">
          <cell r="B70" t="str">
            <v>Housekeeper</v>
          </cell>
          <cell r="C70">
            <v>2</v>
          </cell>
        </row>
        <row r="71">
          <cell r="B71" t="str">
            <v>Human Resources &amp; Administration Assistant 1</v>
          </cell>
          <cell r="C71">
            <v>5</v>
          </cell>
        </row>
        <row r="72">
          <cell r="B72" t="str">
            <v>Human Resources &amp; Administration Assistant 2</v>
          </cell>
          <cell r="C72">
            <v>6</v>
          </cell>
        </row>
        <row r="73">
          <cell r="B73" t="str">
            <v>Human Resources &amp; Administration Coordinator</v>
          </cell>
          <cell r="C73">
            <v>12</v>
          </cell>
        </row>
        <row r="74">
          <cell r="B74" t="str">
            <v>Human Resources &amp; Administration Manager 1</v>
          </cell>
          <cell r="C74">
            <v>9</v>
          </cell>
        </row>
        <row r="75">
          <cell r="B75" t="str">
            <v>Human Resources &amp; Administration Manager 2</v>
          </cell>
          <cell r="C75">
            <v>10</v>
          </cell>
        </row>
        <row r="76">
          <cell r="B76" t="str">
            <v>Human Resources &amp; Administration Officer</v>
          </cell>
          <cell r="C76">
            <v>8</v>
          </cell>
        </row>
        <row r="77">
          <cell r="B77" t="str">
            <v>Hygiene Agent (Logistics)</v>
          </cell>
          <cell r="C77">
            <v>2</v>
          </cell>
        </row>
        <row r="78">
          <cell r="B78" t="str">
            <v>Hygiene Agent (Medical)</v>
          </cell>
          <cell r="C78">
            <v>2</v>
          </cell>
        </row>
        <row r="79">
          <cell r="B79" t="str">
            <v>Incinerator Operator</v>
          </cell>
          <cell r="C79">
            <v>2</v>
          </cell>
        </row>
        <row r="80">
          <cell r="B80" t="str">
            <v>Laboratory Technician</v>
          </cell>
          <cell r="C80">
            <v>5</v>
          </cell>
        </row>
        <row r="81">
          <cell r="B81" t="str">
            <v>Laboratory Technician Assistant</v>
          </cell>
          <cell r="C81">
            <v>3</v>
          </cell>
        </row>
        <row r="82">
          <cell r="B82" t="str">
            <v>Laundress</v>
          </cell>
          <cell r="C82">
            <v>1</v>
          </cell>
        </row>
        <row r="83">
          <cell r="B83" t="str">
            <v>Logistician</v>
          </cell>
          <cell r="C83">
            <v>9</v>
          </cell>
        </row>
        <row r="84">
          <cell r="B84" t="str">
            <v>Logistician-Administrator</v>
          </cell>
          <cell r="C84">
            <v>9</v>
          </cell>
        </row>
        <row r="85">
          <cell r="B85" t="str">
            <v>Maintenance Agent 1</v>
          </cell>
          <cell r="C85">
            <v>3</v>
          </cell>
        </row>
        <row r="86">
          <cell r="B86" t="str">
            <v>Maintenance Agent 2</v>
          </cell>
          <cell r="C86">
            <v>4</v>
          </cell>
        </row>
        <row r="87">
          <cell r="B87" t="str">
            <v>Medical Assistant</v>
          </cell>
          <cell r="C87">
            <v>6</v>
          </cell>
        </row>
        <row r="88">
          <cell r="B88" t="str">
            <v>Medical Coordinator</v>
          </cell>
          <cell r="C88">
            <v>13</v>
          </cell>
        </row>
        <row r="89">
          <cell r="B89" t="str">
            <v>Medical Doctor</v>
          </cell>
          <cell r="C89">
            <v>9</v>
          </cell>
        </row>
        <row r="90">
          <cell r="B90" t="str">
            <v>Medical Expert</v>
          </cell>
          <cell r="C90">
            <v>12</v>
          </cell>
        </row>
        <row r="91">
          <cell r="B91" t="str">
            <v>Midwife</v>
          </cell>
          <cell r="C91">
            <v>6</v>
          </cell>
        </row>
        <row r="92">
          <cell r="B92" t="str">
            <v>Nurse 1</v>
          </cell>
          <cell r="C92">
            <v>4</v>
          </cell>
        </row>
        <row r="93">
          <cell r="B93" t="str">
            <v>Nurse 2</v>
          </cell>
          <cell r="C93">
            <v>5</v>
          </cell>
        </row>
        <row r="94">
          <cell r="B94" t="str">
            <v>Nurse Helper</v>
          </cell>
          <cell r="C94">
            <v>3</v>
          </cell>
        </row>
        <row r="95">
          <cell r="B95" t="str">
            <v>Operation Theater (OT) Nurse</v>
          </cell>
          <cell r="C95">
            <v>6</v>
          </cell>
        </row>
        <row r="96">
          <cell r="B96" t="str">
            <v>Paramedic Team Supervisor 1</v>
          </cell>
          <cell r="C96">
            <v>6</v>
          </cell>
        </row>
        <row r="97">
          <cell r="B97" t="str">
            <v>Paramedical Team Supervisor</v>
          </cell>
          <cell r="C97">
            <v>7</v>
          </cell>
        </row>
        <row r="98">
          <cell r="B98" t="str">
            <v>Pharmacy Stock Manager</v>
          </cell>
          <cell r="C98">
            <v>6</v>
          </cell>
        </row>
        <row r="99">
          <cell r="B99" t="str">
            <v>Pharmacy Stock Manager Assistant</v>
          </cell>
          <cell r="C99">
            <v>3</v>
          </cell>
        </row>
        <row r="100">
          <cell r="B100" t="str">
            <v>Physiotherapist</v>
          </cell>
          <cell r="C100">
            <v>5</v>
          </cell>
        </row>
        <row r="101">
          <cell r="B101" t="str">
            <v>Prescribing Nurse</v>
          </cell>
          <cell r="C101">
            <v>6</v>
          </cell>
        </row>
        <row r="102">
          <cell r="B102" t="str">
            <v>Procurement Supervisor</v>
          </cell>
          <cell r="C102">
            <v>7</v>
          </cell>
        </row>
        <row r="103">
          <cell r="B103" t="str">
            <v>Psychosocial Specialist</v>
          </cell>
          <cell r="C103">
            <v>6</v>
          </cell>
        </row>
        <row r="104">
          <cell r="B104" t="str">
            <v>Purchaser 1</v>
          </cell>
          <cell r="C104">
            <v>5</v>
          </cell>
        </row>
        <row r="105">
          <cell r="B105" t="str">
            <v>Purchaser 2</v>
          </cell>
          <cell r="C105">
            <v>6</v>
          </cell>
        </row>
        <row r="106">
          <cell r="B106" t="str">
            <v>Radio Operator</v>
          </cell>
          <cell r="C106">
            <v>4</v>
          </cell>
        </row>
        <row r="107">
          <cell r="B107" t="str">
            <v>Receptionist - Telephone Operator</v>
          </cell>
          <cell r="C107">
            <v>3</v>
          </cell>
        </row>
        <row r="108">
          <cell r="B108" t="str">
            <v>Registration Clerk</v>
          </cell>
          <cell r="C108">
            <v>2</v>
          </cell>
        </row>
        <row r="109">
          <cell r="B109" t="str">
            <v>Secretary 1</v>
          </cell>
          <cell r="C109">
            <v>4</v>
          </cell>
        </row>
        <row r="110">
          <cell r="B110" t="str">
            <v>Secretary 2</v>
          </cell>
          <cell r="C110">
            <v>5</v>
          </cell>
        </row>
        <row r="111">
          <cell r="B111" t="str">
            <v>Security Guard</v>
          </cell>
          <cell r="C111">
            <v>1</v>
          </cell>
        </row>
        <row r="112">
          <cell r="B112" t="str">
            <v>Social Worker</v>
          </cell>
          <cell r="C112">
            <v>5</v>
          </cell>
        </row>
        <row r="113">
          <cell r="B113" t="str">
            <v>Specialized Technician</v>
          </cell>
          <cell r="C113">
            <v>5</v>
          </cell>
        </row>
        <row r="114">
          <cell r="B114" t="str">
            <v>Statistician</v>
          </cell>
          <cell r="C114">
            <v>5</v>
          </cell>
        </row>
        <row r="115">
          <cell r="B115" t="str">
            <v>Storekeeper 1</v>
          </cell>
          <cell r="C115">
            <v>3</v>
          </cell>
        </row>
        <row r="116">
          <cell r="B116" t="str">
            <v>Storekeeper 2</v>
          </cell>
          <cell r="C116">
            <v>4</v>
          </cell>
        </row>
        <row r="117">
          <cell r="B117" t="str">
            <v>Storekeeper Assistant</v>
          </cell>
          <cell r="C117">
            <v>2</v>
          </cell>
        </row>
        <row r="118">
          <cell r="B118" t="str">
            <v>Stretcher-Bearer</v>
          </cell>
          <cell r="C118">
            <v>2</v>
          </cell>
        </row>
        <row r="119">
          <cell r="B119" t="str">
            <v>Supervisor Technique &amp; Logistics Activity</v>
          </cell>
          <cell r="C119">
            <v>7</v>
          </cell>
        </row>
        <row r="120">
          <cell r="B120" t="str">
            <v>Surgeon</v>
          </cell>
          <cell r="C120">
            <v>10</v>
          </cell>
        </row>
        <row r="121">
          <cell r="B121" t="str">
            <v>Technique &amp; Logistics Assistant</v>
          </cell>
          <cell r="C121">
            <v>6</v>
          </cell>
        </row>
        <row r="122">
          <cell r="B122" t="str">
            <v>Technique &amp; Logistics Coordinator</v>
          </cell>
          <cell r="C122">
            <v>12</v>
          </cell>
        </row>
        <row r="123">
          <cell r="B123" t="str">
            <v>Technique &amp; Logistics Coordinator Assistant 1</v>
          </cell>
          <cell r="C123">
            <v>7</v>
          </cell>
        </row>
        <row r="124">
          <cell r="B124" t="str">
            <v>Technique &amp; Logistics Coordinator Assistant 2</v>
          </cell>
          <cell r="C124">
            <v>8</v>
          </cell>
        </row>
        <row r="125">
          <cell r="B125" t="str">
            <v>Technique &amp; Logistics Specialist</v>
          </cell>
          <cell r="C125">
            <v>6</v>
          </cell>
        </row>
        <row r="126">
          <cell r="B126" t="str">
            <v>Transport &amp; Customs Manager 1</v>
          </cell>
          <cell r="C126">
            <v>6</v>
          </cell>
        </row>
        <row r="127">
          <cell r="B127" t="str">
            <v>Transport &amp; Customs Manager 2</v>
          </cell>
          <cell r="C127">
            <v>7</v>
          </cell>
        </row>
        <row r="128">
          <cell r="B128" t="str">
            <v>Vehicles Maintenance Agent</v>
          </cell>
          <cell r="C128">
            <v>4</v>
          </cell>
        </row>
        <row r="129">
          <cell r="B129" t="str">
            <v>Vehicles Maintenance Agent Assistant</v>
          </cell>
          <cell r="C129">
            <v>3</v>
          </cell>
        </row>
        <row r="130">
          <cell r="B130" t="str">
            <v>Warehouse Manager 1</v>
          </cell>
          <cell r="C130">
            <v>6</v>
          </cell>
        </row>
        <row r="131">
          <cell r="B131" t="str">
            <v>Warehouse Manager 2</v>
          </cell>
          <cell r="C131">
            <v>7</v>
          </cell>
        </row>
        <row r="132">
          <cell r="B132" t="str">
            <v>Water &amp; Sanitation Operator</v>
          </cell>
          <cell r="C132">
            <v>2</v>
          </cell>
        </row>
        <row r="133">
          <cell r="B133" t="str">
            <v>Water &amp; Sanitation Supervisor</v>
          </cell>
          <cell r="C133">
            <v>6</v>
          </cell>
        </row>
        <row r="134">
          <cell r="B134" t="str">
            <v>Workshop Supervisor</v>
          </cell>
          <cell r="C134">
            <v>6</v>
          </cell>
        </row>
      </sheetData>
      <sheetData sheetId="2" refreshError="1"/>
      <sheetData sheetId="3">
        <row r="10">
          <cell r="B10" t="str">
            <v>Old grade</v>
          </cell>
          <cell r="C10" t="str">
            <v>level</v>
          </cell>
          <cell r="E10" t="str">
            <v>/grade</v>
          </cell>
          <cell r="G10">
            <v>0</v>
          </cell>
          <cell r="H10">
            <v>1</v>
          </cell>
          <cell r="I10">
            <v>2</v>
          </cell>
          <cell r="J10">
            <v>3</v>
          </cell>
          <cell r="K10">
            <v>4</v>
          </cell>
          <cell r="L10">
            <v>5</v>
          </cell>
          <cell r="M10">
            <v>6</v>
          </cell>
          <cell r="N10">
            <v>7</v>
          </cell>
          <cell r="O10">
            <v>8</v>
          </cell>
          <cell r="P10">
            <v>9</v>
          </cell>
          <cell r="Q10">
            <v>10</v>
          </cell>
          <cell r="R10">
            <v>11</v>
          </cell>
          <cell r="S10">
            <v>12</v>
          </cell>
          <cell r="T10">
            <v>13</v>
          </cell>
          <cell r="U10">
            <v>14</v>
          </cell>
          <cell r="V10">
            <v>15</v>
          </cell>
        </row>
        <row r="11">
          <cell r="B11">
            <v>1.2</v>
          </cell>
          <cell r="C11">
            <v>1</v>
          </cell>
          <cell r="E11" t="str">
            <v>-</v>
          </cell>
          <cell r="G11">
            <v>539</v>
          </cell>
          <cell r="H11">
            <v>566</v>
          </cell>
          <cell r="I11">
            <v>594</v>
          </cell>
          <cell r="J11">
            <v>624</v>
          </cell>
          <cell r="K11">
            <v>655</v>
          </cell>
          <cell r="L11">
            <v>688</v>
          </cell>
          <cell r="M11">
            <v>722</v>
          </cell>
          <cell r="N11">
            <v>758</v>
          </cell>
          <cell r="O11">
            <v>796</v>
          </cell>
          <cell r="P11">
            <v>836</v>
          </cell>
          <cell r="Q11">
            <v>878</v>
          </cell>
          <cell r="R11">
            <v>878</v>
          </cell>
          <cell r="S11">
            <v>878</v>
          </cell>
          <cell r="T11">
            <v>878</v>
          </cell>
          <cell r="U11">
            <v>878</v>
          </cell>
          <cell r="V11">
            <v>878</v>
          </cell>
        </row>
        <row r="12">
          <cell r="B12">
            <v>1.3</v>
          </cell>
          <cell r="C12">
            <v>2</v>
          </cell>
          <cell r="E12">
            <v>0.150278293135436</v>
          </cell>
          <cell r="G12">
            <v>620</v>
          </cell>
          <cell r="H12">
            <v>651</v>
          </cell>
          <cell r="I12">
            <v>684</v>
          </cell>
          <cell r="J12">
            <v>718</v>
          </cell>
          <cell r="K12">
            <v>754</v>
          </cell>
          <cell r="L12">
            <v>791</v>
          </cell>
          <cell r="M12">
            <v>831</v>
          </cell>
          <cell r="N12">
            <v>872</v>
          </cell>
          <cell r="O12">
            <v>916</v>
          </cell>
          <cell r="P12">
            <v>962</v>
          </cell>
          <cell r="Q12">
            <v>1010</v>
          </cell>
          <cell r="R12">
            <v>1010</v>
          </cell>
          <cell r="S12">
            <v>1010</v>
          </cell>
          <cell r="T12">
            <v>1010</v>
          </cell>
          <cell r="U12">
            <v>1010</v>
          </cell>
          <cell r="V12">
            <v>1010</v>
          </cell>
        </row>
        <row r="13">
          <cell r="B13">
            <v>2.2000000000000002</v>
          </cell>
          <cell r="C13">
            <v>3</v>
          </cell>
          <cell r="E13">
            <v>5.4838709677419356E-2</v>
          </cell>
          <cell r="G13">
            <v>654</v>
          </cell>
          <cell r="H13">
            <v>687</v>
          </cell>
          <cell r="I13">
            <v>721</v>
          </cell>
          <cell r="J13">
            <v>757</v>
          </cell>
          <cell r="K13">
            <v>795</v>
          </cell>
          <cell r="L13">
            <v>835</v>
          </cell>
          <cell r="M13">
            <v>876</v>
          </cell>
          <cell r="N13">
            <v>920</v>
          </cell>
          <cell r="O13">
            <v>966</v>
          </cell>
          <cell r="P13">
            <v>1015</v>
          </cell>
          <cell r="Q13">
            <v>1065</v>
          </cell>
          <cell r="R13">
            <v>1065</v>
          </cell>
          <cell r="S13">
            <v>1065</v>
          </cell>
          <cell r="T13">
            <v>1065</v>
          </cell>
          <cell r="U13">
            <v>1065</v>
          </cell>
          <cell r="V13">
            <v>1065</v>
          </cell>
        </row>
        <row r="14">
          <cell r="B14">
            <v>3.1</v>
          </cell>
          <cell r="C14">
            <v>4</v>
          </cell>
          <cell r="E14">
            <v>0.25993883792048927</v>
          </cell>
          <cell r="G14">
            <v>824</v>
          </cell>
          <cell r="H14">
            <v>865</v>
          </cell>
          <cell r="I14">
            <v>908</v>
          </cell>
          <cell r="J14">
            <v>954</v>
          </cell>
          <cell r="K14">
            <v>1002</v>
          </cell>
          <cell r="L14">
            <v>1052</v>
          </cell>
          <cell r="M14">
            <v>1104</v>
          </cell>
          <cell r="N14">
            <v>1159</v>
          </cell>
          <cell r="O14">
            <v>1217</v>
          </cell>
          <cell r="P14">
            <v>1278</v>
          </cell>
          <cell r="Q14">
            <v>1342</v>
          </cell>
          <cell r="R14">
            <v>1342</v>
          </cell>
          <cell r="S14">
            <v>1342</v>
          </cell>
          <cell r="T14">
            <v>1342</v>
          </cell>
          <cell r="U14">
            <v>1342</v>
          </cell>
          <cell r="V14">
            <v>1342</v>
          </cell>
        </row>
        <row r="15">
          <cell r="B15">
            <v>3.2</v>
          </cell>
          <cell r="C15">
            <v>5</v>
          </cell>
          <cell r="E15">
            <v>0.2099514563106796</v>
          </cell>
          <cell r="G15">
            <v>997</v>
          </cell>
          <cell r="H15">
            <v>1047</v>
          </cell>
          <cell r="I15">
            <v>1099</v>
          </cell>
          <cell r="J15">
            <v>1154</v>
          </cell>
          <cell r="K15">
            <v>1212</v>
          </cell>
          <cell r="L15">
            <v>1272</v>
          </cell>
          <cell r="M15">
            <v>1336</v>
          </cell>
          <cell r="N15">
            <v>1403</v>
          </cell>
          <cell r="O15">
            <v>1473</v>
          </cell>
          <cell r="P15">
            <v>1547</v>
          </cell>
          <cell r="Q15">
            <v>1624</v>
          </cell>
          <cell r="R15">
            <v>1624</v>
          </cell>
          <cell r="S15">
            <v>1624</v>
          </cell>
          <cell r="T15">
            <v>1624</v>
          </cell>
          <cell r="U15">
            <v>1624</v>
          </cell>
          <cell r="V15">
            <v>1624</v>
          </cell>
        </row>
        <row r="16">
          <cell r="B16">
            <v>4.0999999999999996</v>
          </cell>
          <cell r="C16">
            <v>6</v>
          </cell>
          <cell r="E16">
            <v>0.15847542627883651</v>
          </cell>
          <cell r="G16">
            <v>1155</v>
          </cell>
          <cell r="H16">
            <v>1213</v>
          </cell>
          <cell r="I16">
            <v>1273</v>
          </cell>
          <cell r="J16">
            <v>1337</v>
          </cell>
          <cell r="K16">
            <v>1404</v>
          </cell>
          <cell r="L16">
            <v>1474</v>
          </cell>
          <cell r="M16">
            <v>1548</v>
          </cell>
          <cell r="N16">
            <v>1625</v>
          </cell>
          <cell r="O16">
            <v>1706</v>
          </cell>
          <cell r="P16">
            <v>1792</v>
          </cell>
          <cell r="Q16">
            <v>1881</v>
          </cell>
          <cell r="R16">
            <v>1881</v>
          </cell>
          <cell r="S16">
            <v>1881</v>
          </cell>
          <cell r="T16">
            <v>1881</v>
          </cell>
          <cell r="U16">
            <v>1881</v>
          </cell>
          <cell r="V16">
            <v>1881</v>
          </cell>
        </row>
        <row r="17">
          <cell r="B17">
            <v>4.2</v>
          </cell>
          <cell r="C17">
            <v>7</v>
          </cell>
          <cell r="E17">
            <v>0.17316017316017315</v>
          </cell>
          <cell r="G17">
            <v>1355</v>
          </cell>
          <cell r="H17">
            <v>1423</v>
          </cell>
          <cell r="I17">
            <v>1494</v>
          </cell>
          <cell r="J17">
            <v>1569</v>
          </cell>
          <cell r="K17">
            <v>1647</v>
          </cell>
          <cell r="L17">
            <v>1729</v>
          </cell>
          <cell r="M17">
            <v>1816</v>
          </cell>
          <cell r="N17">
            <v>1907</v>
          </cell>
          <cell r="O17">
            <v>2002</v>
          </cell>
          <cell r="P17">
            <v>2102</v>
          </cell>
          <cell r="Q17">
            <v>2207</v>
          </cell>
          <cell r="R17">
            <v>2207</v>
          </cell>
          <cell r="S17">
            <v>2207</v>
          </cell>
          <cell r="T17">
            <v>2207</v>
          </cell>
          <cell r="U17">
            <v>2207</v>
          </cell>
          <cell r="V17">
            <v>2207</v>
          </cell>
        </row>
        <row r="18">
          <cell r="C18">
            <v>8</v>
          </cell>
          <cell r="E18" t="str">
            <v/>
          </cell>
        </row>
        <row r="19">
          <cell r="C19">
            <v>9</v>
          </cell>
          <cell r="E19" t="str">
            <v/>
          </cell>
        </row>
        <row r="20">
          <cell r="C20">
            <v>10</v>
          </cell>
          <cell r="E20" t="str">
            <v/>
          </cell>
        </row>
        <row r="21">
          <cell r="C21">
            <v>11</v>
          </cell>
          <cell r="E21" t="str">
            <v/>
          </cell>
        </row>
        <row r="22">
          <cell r="C22">
            <v>12</v>
          </cell>
          <cell r="E22" t="str">
            <v/>
          </cell>
        </row>
        <row r="23">
          <cell r="C23">
            <v>13</v>
          </cell>
          <cell r="E23" t="str">
            <v/>
          </cell>
        </row>
        <row r="24">
          <cell r="C24">
            <v>14</v>
          </cell>
          <cell r="E24" t="str">
            <v/>
          </cell>
        </row>
        <row r="25">
          <cell r="C25">
            <v>15</v>
          </cell>
          <cell r="E25" t="str">
            <v/>
          </cell>
        </row>
        <row r="26">
          <cell r="C26">
            <v>16</v>
          </cell>
          <cell r="E26" t="str">
            <v/>
          </cell>
        </row>
        <row r="27">
          <cell r="C27">
            <v>17</v>
          </cell>
          <cell r="E27" t="str">
            <v/>
          </cell>
        </row>
        <row r="28">
          <cell r="C28">
            <v>18</v>
          </cell>
          <cell r="E28" t="str">
            <v/>
          </cell>
        </row>
        <row r="29">
          <cell r="C29">
            <v>19</v>
          </cell>
          <cell r="E29" t="str">
            <v/>
          </cell>
        </row>
        <row r="30">
          <cell r="C30">
            <v>20</v>
          </cell>
          <cell r="E30" t="str">
            <v/>
          </cell>
        </row>
        <row r="31">
          <cell r="C31">
            <v>21</v>
          </cell>
          <cell r="E31" t="str">
            <v/>
          </cell>
        </row>
        <row r="32">
          <cell r="C32">
            <v>22</v>
          </cell>
          <cell r="E32" t="str">
            <v/>
          </cell>
        </row>
        <row r="33">
          <cell r="C33">
            <v>23</v>
          </cell>
          <cell r="E33" t="str">
            <v/>
          </cell>
        </row>
        <row r="34">
          <cell r="C34">
            <v>24</v>
          </cell>
          <cell r="E34" t="str">
            <v/>
          </cell>
        </row>
        <row r="35">
          <cell r="C35">
            <v>25</v>
          </cell>
          <cell r="E35" t="str">
            <v/>
          </cell>
        </row>
      </sheetData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 &amp; stats"/>
      <sheetName val="Functions"/>
      <sheetName val="staff list"/>
      <sheetName val="old scale"/>
      <sheetName val="new scale"/>
    </sheetNames>
    <sheetDataSet>
      <sheetData sheetId="0" refreshError="1"/>
      <sheetData sheetId="1">
        <row r="6">
          <cell r="B6" t="str">
            <v>Accountant, Finance Assistant 2</v>
          </cell>
          <cell r="C6">
            <v>6</v>
          </cell>
        </row>
        <row r="7">
          <cell r="B7" t="str">
            <v>Anaesthesist (Medical Doctor)</v>
          </cell>
          <cell r="C7">
            <v>10</v>
          </cell>
        </row>
        <row r="8">
          <cell r="B8" t="str">
            <v>Anaesthesist (Nurse)</v>
          </cell>
          <cell r="C8">
            <v>6</v>
          </cell>
        </row>
        <row r="9">
          <cell r="B9" t="str">
            <v>Cashier, Finance Assistant 1</v>
          </cell>
          <cell r="C9">
            <v>5</v>
          </cell>
        </row>
        <row r="10">
          <cell r="B10" t="str">
            <v>Chief Community Health Workers</v>
          </cell>
          <cell r="C10">
            <v>3</v>
          </cell>
        </row>
        <row r="11">
          <cell r="B11" t="str">
            <v>Chief Cooks</v>
          </cell>
          <cell r="C11">
            <v>3</v>
          </cell>
        </row>
        <row r="12">
          <cell r="B12" t="str">
            <v>Chief Drivers</v>
          </cell>
          <cell r="C12">
            <v>5</v>
          </cell>
        </row>
        <row r="13">
          <cell r="B13" t="str">
            <v>Chief House Cook</v>
          </cell>
          <cell r="C13">
            <v>3</v>
          </cell>
        </row>
        <row r="14">
          <cell r="B14" t="str">
            <v>Chief Hygiene Agents</v>
          </cell>
          <cell r="C14">
            <v>3</v>
          </cell>
        </row>
        <row r="15">
          <cell r="B15" t="str">
            <v>Chief Radio Operators</v>
          </cell>
          <cell r="C15">
            <v>5</v>
          </cell>
        </row>
        <row r="16">
          <cell r="B16" t="str">
            <v>Chief Security Guards</v>
          </cell>
          <cell r="C16">
            <v>2</v>
          </cell>
        </row>
        <row r="17">
          <cell r="B17" t="str">
            <v>Chief Water &amp; Sanitation Agents</v>
          </cell>
          <cell r="C17">
            <v>4</v>
          </cell>
        </row>
        <row r="18">
          <cell r="B18" t="str">
            <v>Chief Workshop</v>
          </cell>
          <cell r="C18">
            <v>5</v>
          </cell>
        </row>
        <row r="19">
          <cell r="B19" t="str">
            <v>Cleaner</v>
          </cell>
          <cell r="C19">
            <v>1</v>
          </cell>
        </row>
        <row r="20">
          <cell r="B20" t="str">
            <v>Clinical Officer</v>
          </cell>
          <cell r="C20">
            <v>8</v>
          </cell>
        </row>
        <row r="21">
          <cell r="B21" t="str">
            <v>Clinical Psychologist</v>
          </cell>
          <cell r="C21">
            <v>8</v>
          </cell>
        </row>
        <row r="22">
          <cell r="B22" t="str">
            <v>Communication Officer</v>
          </cell>
          <cell r="C22">
            <v>9</v>
          </cell>
        </row>
        <row r="23">
          <cell r="B23" t="str">
            <v>Community Health Worker</v>
          </cell>
          <cell r="C23">
            <v>2</v>
          </cell>
        </row>
        <row r="24">
          <cell r="B24" t="str">
            <v>Community Interpreter 1</v>
          </cell>
          <cell r="C24">
            <v>5</v>
          </cell>
        </row>
        <row r="25">
          <cell r="B25" t="str">
            <v>Cook (Hospital)</v>
          </cell>
          <cell r="C25">
            <v>2</v>
          </cell>
        </row>
        <row r="26">
          <cell r="B26" t="str">
            <v>Counsellor Patient Therapeutic Education</v>
          </cell>
          <cell r="C26">
            <v>4</v>
          </cell>
        </row>
        <row r="27">
          <cell r="B27" t="str">
            <v>Counsellor Supervisor Patient Therapeutic Education</v>
          </cell>
          <cell r="C27">
            <v>5</v>
          </cell>
        </row>
        <row r="28">
          <cell r="B28" t="str">
            <v>Counsellor Voluntary Counselling &amp; Testing (VCT)</v>
          </cell>
          <cell r="C28">
            <v>3</v>
          </cell>
        </row>
        <row r="29">
          <cell r="B29" t="str">
            <v>Data Entry Operator</v>
          </cell>
          <cell r="C29">
            <v>3</v>
          </cell>
        </row>
        <row r="30">
          <cell r="B30" t="str">
            <v>Data Processing Specialist</v>
          </cell>
          <cell r="C30">
            <v>6</v>
          </cell>
        </row>
        <row r="31">
          <cell r="B31" t="str">
            <v>Deputy Field Coordinator</v>
          </cell>
          <cell r="C31">
            <v>11</v>
          </cell>
        </row>
        <row r="32">
          <cell r="B32" t="str">
            <v>Deputy Head of Mission</v>
          </cell>
          <cell r="C32">
            <v>12</v>
          </cell>
        </row>
        <row r="33">
          <cell r="B33" t="str">
            <v>Deputy Logistician</v>
          </cell>
          <cell r="C33">
            <v>8</v>
          </cell>
        </row>
        <row r="34">
          <cell r="B34" t="str">
            <v>Deputy Medical Coordinator</v>
          </cell>
          <cell r="C34">
            <v>12</v>
          </cell>
        </row>
        <row r="35">
          <cell r="B35" t="str">
            <v>Deputy Technique &amp; Logistics Coordinator</v>
          </cell>
          <cell r="C35">
            <v>11</v>
          </cell>
        </row>
        <row r="36">
          <cell r="B36" t="str">
            <v>Director of Nursing</v>
          </cell>
          <cell r="C36">
            <v>10</v>
          </cell>
        </row>
        <row r="37">
          <cell r="B37" t="str">
            <v>Driver Factotum</v>
          </cell>
          <cell r="C37">
            <v>3</v>
          </cell>
        </row>
        <row r="38">
          <cell r="B38" t="str">
            <v>Drivers Supervisor</v>
          </cell>
          <cell r="C38">
            <v>6</v>
          </cell>
        </row>
        <row r="39">
          <cell r="B39" t="str">
            <v>Drug Dispenser 1</v>
          </cell>
          <cell r="C39">
            <v>3</v>
          </cell>
        </row>
        <row r="40">
          <cell r="B40" t="str">
            <v>Drug Dispenser 2 (Patient Therapy Education)</v>
          </cell>
          <cell r="C40">
            <v>4</v>
          </cell>
        </row>
        <row r="41">
          <cell r="B41" t="str">
            <v>Epidemiologist</v>
          </cell>
          <cell r="C41">
            <v>9</v>
          </cell>
        </row>
        <row r="42">
          <cell r="B42" t="str">
            <v>Field Coordinator</v>
          </cell>
          <cell r="C42">
            <v>12</v>
          </cell>
        </row>
        <row r="43">
          <cell r="B43" t="str">
            <v>Field Coordinator Assistant</v>
          </cell>
          <cell r="C43">
            <v>8</v>
          </cell>
        </row>
        <row r="44">
          <cell r="B44" t="str">
            <v>Field Driver</v>
          </cell>
          <cell r="C44">
            <v>4</v>
          </cell>
        </row>
        <row r="45">
          <cell r="B45" t="str">
            <v>Field Medical Advisor</v>
          </cell>
          <cell r="C45">
            <v>11</v>
          </cell>
        </row>
        <row r="46">
          <cell r="B46" t="str">
            <v>Field Pharmacy Manager</v>
          </cell>
          <cell r="C46">
            <v>9</v>
          </cell>
        </row>
        <row r="47">
          <cell r="B47" t="str">
            <v>Finance Coordinator</v>
          </cell>
          <cell r="C47">
            <v>12</v>
          </cell>
        </row>
        <row r="48">
          <cell r="B48" t="str">
            <v>Finance Manager 1</v>
          </cell>
          <cell r="C48">
            <v>9</v>
          </cell>
        </row>
        <row r="49">
          <cell r="B49" t="str">
            <v>Finance Manager 2</v>
          </cell>
          <cell r="C49">
            <v>10</v>
          </cell>
        </row>
        <row r="50">
          <cell r="B50" t="str">
            <v>Finance Officer</v>
          </cell>
          <cell r="C50">
            <v>8</v>
          </cell>
        </row>
        <row r="51">
          <cell r="B51" t="str">
            <v>Finance, Human Resources &amp; Administration Assistant 1</v>
          </cell>
          <cell r="C51">
            <v>5</v>
          </cell>
        </row>
        <row r="52">
          <cell r="B52" t="str">
            <v>Finance, Human Resources &amp; Administration Assistant 2</v>
          </cell>
          <cell r="C52">
            <v>6</v>
          </cell>
        </row>
        <row r="53">
          <cell r="B53" t="str">
            <v>Finance, Human Resources &amp; Administration Coordinator</v>
          </cell>
          <cell r="C53">
            <v>12</v>
          </cell>
        </row>
        <row r="54">
          <cell r="B54" t="str">
            <v>Finance, Human Resources &amp; Administration Manager 1</v>
          </cell>
          <cell r="C54">
            <v>9</v>
          </cell>
        </row>
        <row r="55">
          <cell r="B55" t="str">
            <v>Finance, Human Resources &amp; Administration Manager 2</v>
          </cell>
          <cell r="C55">
            <v>10</v>
          </cell>
        </row>
        <row r="56">
          <cell r="B56" t="str">
            <v>Finance, Human Resources &amp; Administration Officer</v>
          </cell>
          <cell r="C56">
            <v>8</v>
          </cell>
        </row>
        <row r="57">
          <cell r="B57" t="str">
            <v>Gardener</v>
          </cell>
          <cell r="C57">
            <v>2</v>
          </cell>
        </row>
        <row r="58">
          <cell r="B58" t="str">
            <v>Head Committee against Infections</v>
          </cell>
          <cell r="C58">
            <v>6</v>
          </cell>
        </row>
        <row r="59">
          <cell r="B59" t="str">
            <v>Head Consultant Patient Support , Education and Counselling (PSEC)</v>
          </cell>
          <cell r="C59">
            <v>9</v>
          </cell>
        </row>
        <row r="60">
          <cell r="B60" t="str">
            <v>Head of Construction</v>
          </cell>
          <cell r="C60">
            <v>9</v>
          </cell>
        </row>
        <row r="61">
          <cell r="B61" t="str">
            <v>Head of Medical Activity (Medical Doctor)</v>
          </cell>
          <cell r="C61">
            <v>10</v>
          </cell>
        </row>
        <row r="62">
          <cell r="B62" t="str">
            <v>Head of Mission</v>
          </cell>
          <cell r="C62">
            <v>14</v>
          </cell>
        </row>
        <row r="63">
          <cell r="B63" t="str">
            <v>Head of Mission Assistant</v>
          </cell>
          <cell r="C63">
            <v>9</v>
          </cell>
        </row>
        <row r="64">
          <cell r="B64" t="str">
            <v>Head of Nursing Activity</v>
          </cell>
          <cell r="C64">
            <v>9</v>
          </cell>
        </row>
        <row r="65">
          <cell r="B65" t="str">
            <v>Head of Technique &amp; Logistics Activity 1</v>
          </cell>
          <cell r="C65">
            <v>9</v>
          </cell>
        </row>
        <row r="66">
          <cell r="B66" t="str">
            <v>Head of Technique &amp; Logistics Activity 2</v>
          </cell>
          <cell r="C66">
            <v>10</v>
          </cell>
        </row>
        <row r="67">
          <cell r="B67" t="str">
            <v>Helper</v>
          </cell>
          <cell r="C67">
            <v>1</v>
          </cell>
        </row>
        <row r="68">
          <cell r="B68" t="str">
            <v>Hospital Director</v>
          </cell>
          <cell r="C68">
            <v>11</v>
          </cell>
        </row>
        <row r="69">
          <cell r="B69" t="str">
            <v>House Cook</v>
          </cell>
          <cell r="C69">
            <v>2</v>
          </cell>
        </row>
        <row r="70">
          <cell r="B70" t="str">
            <v>Housekeeper</v>
          </cell>
          <cell r="C70">
            <v>2</v>
          </cell>
        </row>
        <row r="71">
          <cell r="B71" t="str">
            <v>Human Resources &amp; Administration Assistant 1</v>
          </cell>
          <cell r="C71">
            <v>5</v>
          </cell>
        </row>
        <row r="72">
          <cell r="B72" t="str">
            <v>Human Resources &amp; Administration Assistant 2</v>
          </cell>
          <cell r="C72">
            <v>6</v>
          </cell>
        </row>
        <row r="73">
          <cell r="B73" t="str">
            <v>Human Resources &amp; Administration Coordinator</v>
          </cell>
          <cell r="C73">
            <v>12</v>
          </cell>
        </row>
        <row r="74">
          <cell r="B74" t="str">
            <v>Human Resources &amp; Administration Manager 1</v>
          </cell>
          <cell r="C74">
            <v>9</v>
          </cell>
        </row>
        <row r="75">
          <cell r="B75" t="str">
            <v>Human Resources &amp; Administration Manager 2</v>
          </cell>
          <cell r="C75">
            <v>10</v>
          </cell>
        </row>
        <row r="76">
          <cell r="B76" t="str">
            <v>Human Resources &amp; Administration Officer</v>
          </cell>
          <cell r="C76">
            <v>8</v>
          </cell>
        </row>
        <row r="77">
          <cell r="B77" t="str">
            <v>Hygiene Agent (Logistics)</v>
          </cell>
          <cell r="C77">
            <v>2</v>
          </cell>
        </row>
        <row r="78">
          <cell r="B78" t="str">
            <v>Hygiene Agent (Medical)</v>
          </cell>
          <cell r="C78">
            <v>2</v>
          </cell>
        </row>
        <row r="79">
          <cell r="B79" t="str">
            <v>Incinerator Operator</v>
          </cell>
          <cell r="C79">
            <v>2</v>
          </cell>
        </row>
        <row r="80">
          <cell r="B80" t="str">
            <v>Laboratory Technician</v>
          </cell>
          <cell r="C80">
            <v>5</v>
          </cell>
        </row>
        <row r="81">
          <cell r="B81" t="str">
            <v>Laboratory Technician Assistant</v>
          </cell>
          <cell r="C81">
            <v>3</v>
          </cell>
        </row>
        <row r="82">
          <cell r="B82" t="str">
            <v>Laundress</v>
          </cell>
          <cell r="C82">
            <v>1</v>
          </cell>
        </row>
        <row r="83">
          <cell r="B83" t="str">
            <v>Logistician</v>
          </cell>
          <cell r="C83">
            <v>9</v>
          </cell>
        </row>
        <row r="84">
          <cell r="B84" t="str">
            <v>Logistician-Administrator</v>
          </cell>
          <cell r="C84">
            <v>9</v>
          </cell>
        </row>
        <row r="85">
          <cell r="B85" t="str">
            <v>Maintenance Agent 1</v>
          </cell>
          <cell r="C85">
            <v>3</v>
          </cell>
        </row>
        <row r="86">
          <cell r="B86" t="str">
            <v>Maintenance Agent 2</v>
          </cell>
          <cell r="C86">
            <v>4</v>
          </cell>
        </row>
        <row r="87">
          <cell r="B87" t="str">
            <v>Medical Assistant</v>
          </cell>
          <cell r="C87">
            <v>6</v>
          </cell>
        </row>
        <row r="88">
          <cell r="B88" t="str">
            <v>Medical Coordinator</v>
          </cell>
          <cell r="C88">
            <v>13</v>
          </cell>
        </row>
        <row r="89">
          <cell r="B89" t="str">
            <v>Medical Doctor</v>
          </cell>
          <cell r="C89">
            <v>9</v>
          </cell>
        </row>
        <row r="90">
          <cell r="B90" t="str">
            <v>Medical Expert</v>
          </cell>
          <cell r="C90">
            <v>12</v>
          </cell>
        </row>
        <row r="91">
          <cell r="B91" t="str">
            <v>Midwife</v>
          </cell>
          <cell r="C91">
            <v>6</v>
          </cell>
        </row>
        <row r="92">
          <cell r="B92" t="str">
            <v>Nurse 1</v>
          </cell>
          <cell r="C92">
            <v>4</v>
          </cell>
        </row>
        <row r="93">
          <cell r="B93" t="str">
            <v>Nurse 2</v>
          </cell>
          <cell r="C93">
            <v>5</v>
          </cell>
        </row>
        <row r="94">
          <cell r="B94" t="str">
            <v>Nurse Helper</v>
          </cell>
          <cell r="C94">
            <v>3</v>
          </cell>
        </row>
        <row r="95">
          <cell r="B95" t="str">
            <v>Operation Theater (OT) Nurse</v>
          </cell>
          <cell r="C95">
            <v>6</v>
          </cell>
        </row>
        <row r="96">
          <cell r="B96" t="str">
            <v>Paramedic Team Supervisor 1</v>
          </cell>
          <cell r="C96">
            <v>6</v>
          </cell>
        </row>
        <row r="97">
          <cell r="B97" t="str">
            <v>Paramedical Team Supervisor</v>
          </cell>
          <cell r="C97">
            <v>7</v>
          </cell>
        </row>
        <row r="98">
          <cell r="B98" t="str">
            <v>Pharmacy Stock Manager</v>
          </cell>
          <cell r="C98">
            <v>6</v>
          </cell>
        </row>
        <row r="99">
          <cell r="B99" t="str">
            <v>Pharmacy Stock Manager Assistant</v>
          </cell>
          <cell r="C99">
            <v>3</v>
          </cell>
        </row>
        <row r="100">
          <cell r="B100" t="str">
            <v>Physiotherapist</v>
          </cell>
          <cell r="C100">
            <v>5</v>
          </cell>
        </row>
        <row r="101">
          <cell r="B101" t="str">
            <v>Prescribing Nurse</v>
          </cell>
          <cell r="C101">
            <v>6</v>
          </cell>
        </row>
        <row r="102">
          <cell r="B102" t="str">
            <v>Procurement Supervisor</v>
          </cell>
          <cell r="C102">
            <v>7</v>
          </cell>
        </row>
        <row r="103">
          <cell r="B103" t="str">
            <v>Psychosocial Specialist</v>
          </cell>
          <cell r="C103">
            <v>6</v>
          </cell>
        </row>
        <row r="104">
          <cell r="B104" t="str">
            <v>Purchaser 1</v>
          </cell>
          <cell r="C104">
            <v>5</v>
          </cell>
        </row>
        <row r="105">
          <cell r="B105" t="str">
            <v>Purchaser 2</v>
          </cell>
          <cell r="C105">
            <v>6</v>
          </cell>
        </row>
        <row r="106">
          <cell r="B106" t="str">
            <v>Radio Operator</v>
          </cell>
          <cell r="C106">
            <v>4</v>
          </cell>
        </row>
        <row r="107">
          <cell r="B107" t="str">
            <v>Receptionist - Telephone Operator</v>
          </cell>
          <cell r="C107">
            <v>3</v>
          </cell>
        </row>
        <row r="108">
          <cell r="B108" t="str">
            <v>Registration Clerk</v>
          </cell>
          <cell r="C108">
            <v>2</v>
          </cell>
        </row>
        <row r="109">
          <cell r="B109" t="str">
            <v>Secretary 1</v>
          </cell>
          <cell r="C109">
            <v>4</v>
          </cell>
        </row>
        <row r="110">
          <cell r="B110" t="str">
            <v>Secretary 2</v>
          </cell>
          <cell r="C110">
            <v>5</v>
          </cell>
        </row>
        <row r="111">
          <cell r="B111" t="str">
            <v>Security Guard</v>
          </cell>
          <cell r="C111">
            <v>1</v>
          </cell>
        </row>
        <row r="112">
          <cell r="B112" t="str">
            <v>Social Worker</v>
          </cell>
          <cell r="C112">
            <v>5</v>
          </cell>
        </row>
        <row r="113">
          <cell r="B113" t="str">
            <v>Specialized Technician</v>
          </cell>
          <cell r="C113">
            <v>5</v>
          </cell>
        </row>
        <row r="114">
          <cell r="B114" t="str">
            <v>Statistician</v>
          </cell>
          <cell r="C114">
            <v>5</v>
          </cell>
        </row>
        <row r="115">
          <cell r="B115" t="str">
            <v>Storekeeper 1</v>
          </cell>
          <cell r="C115">
            <v>3</v>
          </cell>
        </row>
        <row r="116">
          <cell r="B116" t="str">
            <v>Storekeeper 2</v>
          </cell>
          <cell r="C116">
            <v>4</v>
          </cell>
        </row>
        <row r="117">
          <cell r="B117" t="str">
            <v>Storekeeper Assistant</v>
          </cell>
          <cell r="C117">
            <v>2</v>
          </cell>
        </row>
        <row r="118">
          <cell r="B118" t="str">
            <v>Stretcher-Bearer</v>
          </cell>
          <cell r="C118">
            <v>2</v>
          </cell>
        </row>
        <row r="119">
          <cell r="B119" t="str">
            <v>Supervisor Technique &amp; Logistics Activity</v>
          </cell>
          <cell r="C119">
            <v>7</v>
          </cell>
        </row>
        <row r="120">
          <cell r="B120" t="str">
            <v>Surgeon</v>
          </cell>
          <cell r="C120">
            <v>10</v>
          </cell>
        </row>
        <row r="121">
          <cell r="B121" t="str">
            <v>Technique &amp; Logistics Assistant</v>
          </cell>
          <cell r="C121">
            <v>6</v>
          </cell>
        </row>
        <row r="122">
          <cell r="B122" t="str">
            <v>Technique &amp; Logistics Coordinator</v>
          </cell>
          <cell r="C122">
            <v>12</v>
          </cell>
        </row>
        <row r="123">
          <cell r="B123" t="str">
            <v>Technique &amp; Logistics Coordinator Assistant 1</v>
          </cell>
          <cell r="C123">
            <v>7</v>
          </cell>
        </row>
        <row r="124">
          <cell r="B124" t="str">
            <v>Technique &amp; Logistics Coordinator Assistant 2</v>
          </cell>
          <cell r="C124">
            <v>8</v>
          </cell>
        </row>
        <row r="125">
          <cell r="B125" t="str">
            <v>Technique &amp; Logistics Specialist</v>
          </cell>
          <cell r="C125">
            <v>6</v>
          </cell>
        </row>
        <row r="126">
          <cell r="B126" t="str">
            <v>Transport &amp; Customs Manager 1</v>
          </cell>
          <cell r="C126">
            <v>6</v>
          </cell>
        </row>
        <row r="127">
          <cell r="B127" t="str">
            <v>Transport &amp; Customs Manager 2</v>
          </cell>
          <cell r="C127">
            <v>7</v>
          </cell>
        </row>
        <row r="128">
          <cell r="B128" t="str">
            <v>Vehicles Maintenance Agent</v>
          </cell>
          <cell r="C128">
            <v>4</v>
          </cell>
        </row>
        <row r="129">
          <cell r="B129" t="str">
            <v>Vehicles Maintenance Agent Assistant</v>
          </cell>
          <cell r="C129">
            <v>3</v>
          </cell>
        </row>
        <row r="130">
          <cell r="B130" t="str">
            <v>Warehouse Manager 1</v>
          </cell>
          <cell r="C130">
            <v>6</v>
          </cell>
        </row>
        <row r="131">
          <cell r="B131" t="str">
            <v>Warehouse Manager 2</v>
          </cell>
          <cell r="C131">
            <v>7</v>
          </cell>
        </row>
        <row r="132">
          <cell r="B132" t="str">
            <v>Water &amp; Sanitation Operator</v>
          </cell>
          <cell r="C132">
            <v>2</v>
          </cell>
        </row>
        <row r="133">
          <cell r="B133" t="str">
            <v>Water &amp; Sanitation Supervisor</v>
          </cell>
          <cell r="C133">
            <v>6</v>
          </cell>
        </row>
        <row r="134">
          <cell r="B134" t="str">
            <v>Workshop Supervisor</v>
          </cell>
          <cell r="C134">
            <v>6</v>
          </cell>
        </row>
      </sheetData>
      <sheetData sheetId="2" refreshError="1"/>
      <sheetData sheetId="3">
        <row r="10">
          <cell r="B10" t="str">
            <v>Old grade</v>
          </cell>
          <cell r="C10" t="str">
            <v>level</v>
          </cell>
          <cell r="E10" t="str">
            <v>/grade</v>
          </cell>
          <cell r="G10">
            <v>0</v>
          </cell>
          <cell r="H10">
            <v>1</v>
          </cell>
          <cell r="I10">
            <v>2</v>
          </cell>
          <cell r="J10">
            <v>3</v>
          </cell>
          <cell r="K10">
            <v>4</v>
          </cell>
          <cell r="L10">
            <v>5</v>
          </cell>
          <cell r="M10">
            <v>6</v>
          </cell>
          <cell r="N10">
            <v>7</v>
          </cell>
          <cell r="O10">
            <v>8</v>
          </cell>
          <cell r="P10">
            <v>9</v>
          </cell>
          <cell r="Q10">
            <v>10</v>
          </cell>
          <cell r="R10">
            <v>11</v>
          </cell>
          <cell r="S10">
            <v>12</v>
          </cell>
          <cell r="T10">
            <v>13</v>
          </cell>
          <cell r="U10">
            <v>14</v>
          </cell>
          <cell r="V10">
            <v>15</v>
          </cell>
        </row>
        <row r="11">
          <cell r="B11">
            <v>1.2</v>
          </cell>
          <cell r="C11">
            <v>1</v>
          </cell>
          <cell r="E11" t="str">
            <v>-</v>
          </cell>
          <cell r="G11">
            <v>539</v>
          </cell>
          <cell r="H11">
            <v>566</v>
          </cell>
          <cell r="I11">
            <v>594</v>
          </cell>
          <cell r="J11">
            <v>624</v>
          </cell>
          <cell r="K11">
            <v>655</v>
          </cell>
          <cell r="L11">
            <v>688</v>
          </cell>
          <cell r="M11">
            <v>722</v>
          </cell>
          <cell r="N11">
            <v>758</v>
          </cell>
          <cell r="O11">
            <v>796</v>
          </cell>
          <cell r="P11">
            <v>836</v>
          </cell>
          <cell r="Q11">
            <v>878</v>
          </cell>
          <cell r="R11">
            <v>878</v>
          </cell>
          <cell r="S11">
            <v>878</v>
          </cell>
          <cell r="T11">
            <v>878</v>
          </cell>
          <cell r="U11">
            <v>878</v>
          </cell>
          <cell r="V11">
            <v>878</v>
          </cell>
        </row>
        <row r="12">
          <cell r="B12">
            <v>1.3</v>
          </cell>
          <cell r="C12">
            <v>2</v>
          </cell>
          <cell r="E12">
            <v>0.150278293135436</v>
          </cell>
          <cell r="G12">
            <v>620</v>
          </cell>
          <cell r="H12">
            <v>651</v>
          </cell>
          <cell r="I12">
            <v>684</v>
          </cell>
          <cell r="J12">
            <v>718</v>
          </cell>
          <cell r="K12">
            <v>754</v>
          </cell>
          <cell r="L12">
            <v>791</v>
          </cell>
          <cell r="M12">
            <v>831</v>
          </cell>
          <cell r="N12">
            <v>872</v>
          </cell>
          <cell r="O12">
            <v>916</v>
          </cell>
          <cell r="P12">
            <v>962</v>
          </cell>
          <cell r="Q12">
            <v>1010</v>
          </cell>
          <cell r="R12">
            <v>1010</v>
          </cell>
          <cell r="S12">
            <v>1010</v>
          </cell>
          <cell r="T12">
            <v>1010</v>
          </cell>
          <cell r="U12">
            <v>1010</v>
          </cell>
          <cell r="V12">
            <v>1010</v>
          </cell>
        </row>
        <row r="13">
          <cell r="B13">
            <v>2.2000000000000002</v>
          </cell>
          <cell r="C13">
            <v>3</v>
          </cell>
          <cell r="E13">
            <v>5.4838709677419356E-2</v>
          </cell>
          <cell r="G13">
            <v>654</v>
          </cell>
          <cell r="H13">
            <v>687</v>
          </cell>
          <cell r="I13">
            <v>721</v>
          </cell>
          <cell r="J13">
            <v>757</v>
          </cell>
          <cell r="K13">
            <v>795</v>
          </cell>
          <cell r="L13">
            <v>835</v>
          </cell>
          <cell r="M13">
            <v>876</v>
          </cell>
          <cell r="N13">
            <v>920</v>
          </cell>
          <cell r="O13">
            <v>966</v>
          </cell>
          <cell r="P13">
            <v>1015</v>
          </cell>
          <cell r="Q13">
            <v>1065</v>
          </cell>
          <cell r="R13">
            <v>1065</v>
          </cell>
          <cell r="S13">
            <v>1065</v>
          </cell>
          <cell r="T13">
            <v>1065</v>
          </cell>
          <cell r="U13">
            <v>1065</v>
          </cell>
          <cell r="V13">
            <v>1065</v>
          </cell>
        </row>
        <row r="14">
          <cell r="B14">
            <v>3.1</v>
          </cell>
          <cell r="C14">
            <v>4</v>
          </cell>
          <cell r="E14">
            <v>0.25993883792048927</v>
          </cell>
          <cell r="G14">
            <v>824</v>
          </cell>
          <cell r="H14">
            <v>865</v>
          </cell>
          <cell r="I14">
            <v>908</v>
          </cell>
          <cell r="J14">
            <v>954</v>
          </cell>
          <cell r="K14">
            <v>1002</v>
          </cell>
          <cell r="L14">
            <v>1052</v>
          </cell>
          <cell r="M14">
            <v>1104</v>
          </cell>
          <cell r="N14">
            <v>1159</v>
          </cell>
          <cell r="O14">
            <v>1217</v>
          </cell>
          <cell r="P14">
            <v>1278</v>
          </cell>
          <cell r="Q14">
            <v>1342</v>
          </cell>
          <cell r="R14">
            <v>1342</v>
          </cell>
          <cell r="S14">
            <v>1342</v>
          </cell>
          <cell r="T14">
            <v>1342</v>
          </cell>
          <cell r="U14">
            <v>1342</v>
          </cell>
          <cell r="V14">
            <v>1342</v>
          </cell>
        </row>
        <row r="15">
          <cell r="B15">
            <v>3.2</v>
          </cell>
          <cell r="C15">
            <v>5</v>
          </cell>
          <cell r="E15">
            <v>0.2099514563106796</v>
          </cell>
          <cell r="G15">
            <v>997</v>
          </cell>
          <cell r="H15">
            <v>1047</v>
          </cell>
          <cell r="I15">
            <v>1099</v>
          </cell>
          <cell r="J15">
            <v>1154</v>
          </cell>
          <cell r="K15">
            <v>1212</v>
          </cell>
          <cell r="L15">
            <v>1272</v>
          </cell>
          <cell r="M15">
            <v>1336</v>
          </cell>
          <cell r="N15">
            <v>1403</v>
          </cell>
          <cell r="O15">
            <v>1473</v>
          </cell>
          <cell r="P15">
            <v>1547</v>
          </cell>
          <cell r="Q15">
            <v>1624</v>
          </cell>
          <cell r="R15">
            <v>1624</v>
          </cell>
          <cell r="S15">
            <v>1624</v>
          </cell>
          <cell r="T15">
            <v>1624</v>
          </cell>
          <cell r="U15">
            <v>1624</v>
          </cell>
          <cell r="V15">
            <v>1624</v>
          </cell>
        </row>
        <row r="16">
          <cell r="B16">
            <v>4.0999999999999996</v>
          </cell>
          <cell r="C16">
            <v>6</v>
          </cell>
          <cell r="E16">
            <v>0.15847542627883651</v>
          </cell>
          <cell r="G16">
            <v>1155</v>
          </cell>
          <cell r="H16">
            <v>1213</v>
          </cell>
          <cell r="I16">
            <v>1273</v>
          </cell>
          <cell r="J16">
            <v>1337</v>
          </cell>
          <cell r="K16">
            <v>1404</v>
          </cell>
          <cell r="L16">
            <v>1474</v>
          </cell>
          <cell r="M16">
            <v>1548</v>
          </cell>
          <cell r="N16">
            <v>1625</v>
          </cell>
          <cell r="O16">
            <v>1706</v>
          </cell>
          <cell r="P16">
            <v>1792</v>
          </cell>
          <cell r="Q16">
            <v>1881</v>
          </cell>
          <cell r="R16">
            <v>1881</v>
          </cell>
          <cell r="S16">
            <v>1881</v>
          </cell>
          <cell r="T16">
            <v>1881</v>
          </cell>
          <cell r="U16">
            <v>1881</v>
          </cell>
          <cell r="V16">
            <v>1881</v>
          </cell>
        </row>
        <row r="17">
          <cell r="B17">
            <v>4.2</v>
          </cell>
          <cell r="C17">
            <v>7</v>
          </cell>
          <cell r="E17">
            <v>0.17316017316017315</v>
          </cell>
          <cell r="G17">
            <v>1355</v>
          </cell>
          <cell r="H17">
            <v>1423</v>
          </cell>
          <cell r="I17">
            <v>1494</v>
          </cell>
          <cell r="J17">
            <v>1569</v>
          </cell>
          <cell r="K17">
            <v>1647</v>
          </cell>
          <cell r="L17">
            <v>1729</v>
          </cell>
          <cell r="M17">
            <v>1816</v>
          </cell>
          <cell r="N17">
            <v>1907</v>
          </cell>
          <cell r="O17">
            <v>2002</v>
          </cell>
          <cell r="P17">
            <v>2102</v>
          </cell>
          <cell r="Q17">
            <v>2207</v>
          </cell>
          <cell r="R17">
            <v>2207</v>
          </cell>
          <cell r="S17">
            <v>2207</v>
          </cell>
          <cell r="T17">
            <v>2207</v>
          </cell>
          <cell r="U17">
            <v>2207</v>
          </cell>
          <cell r="V17">
            <v>2207</v>
          </cell>
        </row>
        <row r="18">
          <cell r="C18">
            <v>8</v>
          </cell>
          <cell r="E18" t="str">
            <v/>
          </cell>
        </row>
        <row r="19">
          <cell r="C19">
            <v>9</v>
          </cell>
          <cell r="E19" t="str">
            <v/>
          </cell>
        </row>
        <row r="20">
          <cell r="C20">
            <v>10</v>
          </cell>
          <cell r="E20" t="str">
            <v/>
          </cell>
        </row>
        <row r="21">
          <cell r="C21">
            <v>11</v>
          </cell>
          <cell r="E21" t="str">
            <v/>
          </cell>
        </row>
        <row r="22">
          <cell r="C22">
            <v>12</v>
          </cell>
          <cell r="E22" t="str">
            <v/>
          </cell>
        </row>
        <row r="23">
          <cell r="C23">
            <v>13</v>
          </cell>
          <cell r="E23" t="str">
            <v/>
          </cell>
        </row>
        <row r="24">
          <cell r="C24">
            <v>14</v>
          </cell>
          <cell r="E24" t="str">
            <v/>
          </cell>
        </row>
        <row r="25">
          <cell r="C25">
            <v>15</v>
          </cell>
          <cell r="E25" t="str">
            <v/>
          </cell>
        </row>
        <row r="26">
          <cell r="C26">
            <v>16</v>
          </cell>
          <cell r="E26" t="str">
            <v/>
          </cell>
        </row>
        <row r="27">
          <cell r="C27">
            <v>17</v>
          </cell>
          <cell r="E27" t="str">
            <v/>
          </cell>
        </row>
        <row r="28">
          <cell r="C28">
            <v>18</v>
          </cell>
          <cell r="E28" t="str">
            <v/>
          </cell>
        </row>
        <row r="29">
          <cell r="C29">
            <v>19</v>
          </cell>
          <cell r="E29" t="str">
            <v/>
          </cell>
        </row>
        <row r="30">
          <cell r="C30">
            <v>20</v>
          </cell>
          <cell r="E30" t="str">
            <v/>
          </cell>
        </row>
        <row r="31">
          <cell r="C31">
            <v>21</v>
          </cell>
          <cell r="E31" t="str">
            <v/>
          </cell>
        </row>
        <row r="32">
          <cell r="C32">
            <v>22</v>
          </cell>
          <cell r="E32" t="str">
            <v/>
          </cell>
        </row>
        <row r="33">
          <cell r="C33">
            <v>23</v>
          </cell>
          <cell r="E33" t="str">
            <v/>
          </cell>
        </row>
        <row r="34">
          <cell r="C34">
            <v>24</v>
          </cell>
          <cell r="E34" t="str">
            <v/>
          </cell>
        </row>
        <row r="35">
          <cell r="C35">
            <v>25</v>
          </cell>
          <cell r="E35" t="str">
            <v/>
          </cell>
        </row>
      </sheetData>
      <sheetData sheetId="4"/>
    </sheetDataSet>
  </externalBook>
</externalLink>
</file>

<file path=xl/tables/table1.xml><?xml version="1.0" encoding="utf-8"?>
<table xmlns="http://schemas.openxmlformats.org/spreadsheetml/2006/main" id="1" name="TableCoA" displayName="TableCoA" ref="A4:I641" totalsRowShown="0" headerRowDxfId="1" dataDxfId="0">
  <autoFilter ref="A4:I641"/>
  <sortState caseSensitive="1" ref="A5:I641">
    <sortCondition ref="H4:H640"/>
    <sortCondition ref="C4:C640"/>
    <sortCondition ref="A4:A640"/>
  </sortState>
  <tableColumns count="9">
    <tableColumn id="1" name="Account" dataDxfId="10"/>
    <tableColumn id="2" name="Acc_Name" dataDxfId="9"/>
    <tableColumn id="3" name="Acc_Group" dataDxfId="8"/>
    <tableColumn id="4" name="Acc_Group_Name" dataDxfId="7"/>
    <tableColumn id="5" name="Acc_Categ" dataDxfId="6"/>
    <tableColumn id="6" name="Acc_Categ_Name" dataDxfId="5"/>
    <tableColumn id="7" name="Acc_Type" dataDxfId="4"/>
    <tableColumn id="8" name="Acc_Type_Name" dataDxfId="3"/>
    <tableColumn id="9" name="Budget" dataDxfId="2">
      <calculatedColumnFormula>IF(TableCoA[[#This Row],[Account]]&lt;1000,"Budget Account","Normal account")</calculatedColumnFormula>
    </tableColumn>
  </tableColumns>
  <tableStyleInfo name="TableStyleIFRC_Red" showFirstColumn="1" showLastColumn="0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86964"/>
    <pageSetUpPr fitToPage="1"/>
  </sheetPr>
  <dimension ref="A1:I641"/>
  <sheetViews>
    <sheetView tabSelected="1" zoomScaleNormal="100" workbookViewId="0">
      <selection activeCell="D19" sqref="D19"/>
    </sheetView>
  </sheetViews>
  <sheetFormatPr defaultColWidth="0" defaultRowHeight="11.25" x14ac:dyDescent="0.2"/>
  <cols>
    <col min="1" max="1" width="8.28515625" style="77" customWidth="1"/>
    <col min="2" max="2" width="29.140625" style="77" bestFit="1" customWidth="1"/>
    <col min="3" max="3" width="12.85546875" style="77" bestFit="1" customWidth="1"/>
    <col min="4" max="4" width="31.7109375" style="77" bestFit="1" customWidth="1"/>
    <col min="5" max="5" width="12.28515625" style="77" bestFit="1" customWidth="1"/>
    <col min="6" max="6" width="30" style="77" bestFit="1" customWidth="1"/>
    <col min="7" max="7" width="11.5703125" style="77" bestFit="1" customWidth="1"/>
    <col min="8" max="8" width="18" style="77" bestFit="1" customWidth="1"/>
    <col min="9" max="9" width="13.85546875" style="77" bestFit="1" customWidth="1"/>
    <col min="10" max="16384" width="9.140625" style="77" hidden="1"/>
  </cols>
  <sheetData>
    <row r="1" spans="1:9" s="70" customFormat="1" ht="26.25" x14ac:dyDescent="0.25">
      <c r="A1" s="69" t="s">
        <v>528</v>
      </c>
      <c r="B1" s="69"/>
      <c r="C1" s="69"/>
      <c r="D1" s="69"/>
      <c r="E1" s="69"/>
      <c r="F1" s="69"/>
      <c r="G1" s="69"/>
      <c r="H1" s="69"/>
      <c r="I1" s="69"/>
    </row>
    <row r="2" spans="1:9" s="158" customFormat="1" ht="15" x14ac:dyDescent="0.2">
      <c r="A2" s="157" t="s">
        <v>529</v>
      </c>
    </row>
    <row r="3" spans="1:9" s="72" customFormat="1" x14ac:dyDescent="0.2">
      <c r="A3" s="71"/>
    </row>
    <row r="4" spans="1:9" s="73" customFormat="1" ht="12" customHeight="1" x14ac:dyDescent="0.25">
      <c r="A4" s="73" t="s">
        <v>312</v>
      </c>
      <c r="B4" s="73" t="s">
        <v>530</v>
      </c>
      <c r="C4" s="73" t="s">
        <v>531</v>
      </c>
      <c r="D4" s="73" t="s">
        <v>532</v>
      </c>
      <c r="E4" s="73" t="s">
        <v>533</v>
      </c>
      <c r="F4" s="73" t="s">
        <v>534</v>
      </c>
      <c r="G4" s="73" t="s">
        <v>535</v>
      </c>
      <c r="H4" s="73" t="s">
        <v>536</v>
      </c>
      <c r="I4" s="73" t="s">
        <v>537</v>
      </c>
    </row>
    <row r="5" spans="1:9" x14ac:dyDescent="0.2">
      <c r="A5" s="74">
        <v>500</v>
      </c>
      <c r="B5" s="75" t="s">
        <v>13</v>
      </c>
      <c r="C5" s="76" t="s">
        <v>538</v>
      </c>
      <c r="D5" s="75" t="s">
        <v>13</v>
      </c>
      <c r="E5" s="76" t="s">
        <v>539</v>
      </c>
      <c r="F5" s="75" t="s">
        <v>540</v>
      </c>
      <c r="G5" s="76" t="s">
        <v>541</v>
      </c>
      <c r="H5" s="75" t="s">
        <v>542</v>
      </c>
      <c r="I5" s="75" t="str">
        <f>IF(TableCoA[[#This Row],[Account]]&lt;1000,"Budget Account","Normal account")</f>
        <v>Budget Account</v>
      </c>
    </row>
    <row r="6" spans="1:9" x14ac:dyDescent="0.2">
      <c r="A6" s="74">
        <v>5000</v>
      </c>
      <c r="B6" s="75" t="s">
        <v>14</v>
      </c>
      <c r="C6" s="76" t="s">
        <v>538</v>
      </c>
      <c r="D6" s="75" t="s">
        <v>13</v>
      </c>
      <c r="E6" s="76" t="s">
        <v>539</v>
      </c>
      <c r="F6" s="75" t="s">
        <v>540</v>
      </c>
      <c r="G6" s="76" t="s">
        <v>541</v>
      </c>
      <c r="H6" s="75" t="s">
        <v>542</v>
      </c>
      <c r="I6" s="75" t="str">
        <f>IF(TableCoA[[#This Row],[Account]]&lt;1000,"Budget Account","Normal account")</f>
        <v>Normal account</v>
      </c>
    </row>
    <row r="7" spans="1:9" x14ac:dyDescent="0.2">
      <c r="A7" s="74">
        <v>5001</v>
      </c>
      <c r="B7" s="75" t="s">
        <v>313</v>
      </c>
      <c r="C7" s="76" t="s">
        <v>538</v>
      </c>
      <c r="D7" s="75" t="s">
        <v>13</v>
      </c>
      <c r="E7" s="76" t="s">
        <v>539</v>
      </c>
      <c r="F7" s="75" t="s">
        <v>540</v>
      </c>
      <c r="G7" s="76" t="s">
        <v>541</v>
      </c>
      <c r="H7" s="75" t="s">
        <v>542</v>
      </c>
      <c r="I7" s="75" t="str">
        <f>IF(TableCoA[[#This Row],[Account]]&lt;1000,"Budget Account","Normal account")</f>
        <v>Normal account</v>
      </c>
    </row>
    <row r="8" spans="1:9" x14ac:dyDescent="0.2">
      <c r="A8" s="78">
        <v>5002</v>
      </c>
      <c r="B8" s="75" t="s">
        <v>440</v>
      </c>
      <c r="C8" s="76" t="s">
        <v>538</v>
      </c>
      <c r="D8" s="75" t="s">
        <v>13</v>
      </c>
      <c r="E8" s="76" t="s">
        <v>539</v>
      </c>
      <c r="F8" s="75" t="s">
        <v>540</v>
      </c>
      <c r="G8" s="76" t="s">
        <v>541</v>
      </c>
      <c r="H8" s="75" t="s">
        <v>542</v>
      </c>
      <c r="I8" s="75" t="str">
        <f>IF(TableCoA[[#This Row],[Account]]&lt;1000,"Budget Account","Normal account")</f>
        <v>Normal account</v>
      </c>
    </row>
    <row r="9" spans="1:9" x14ac:dyDescent="0.2">
      <c r="A9" s="74">
        <v>5003</v>
      </c>
      <c r="B9" s="75" t="s">
        <v>441</v>
      </c>
      <c r="C9" s="76" t="s">
        <v>538</v>
      </c>
      <c r="D9" s="75" t="s">
        <v>13</v>
      </c>
      <c r="E9" s="76" t="s">
        <v>539</v>
      </c>
      <c r="F9" s="75" t="s">
        <v>540</v>
      </c>
      <c r="G9" s="76" t="s">
        <v>541</v>
      </c>
      <c r="H9" s="75" t="s">
        <v>542</v>
      </c>
      <c r="I9" s="75" t="str">
        <f>IF(TableCoA[[#This Row],[Account]]&lt;1000,"Budget Account","Normal account")</f>
        <v>Normal account</v>
      </c>
    </row>
    <row r="10" spans="1:9" x14ac:dyDescent="0.2">
      <c r="A10" s="74">
        <v>5004</v>
      </c>
      <c r="B10" s="75" t="s">
        <v>314</v>
      </c>
      <c r="C10" s="76" t="s">
        <v>538</v>
      </c>
      <c r="D10" s="75" t="s">
        <v>13</v>
      </c>
      <c r="E10" s="76" t="s">
        <v>539</v>
      </c>
      <c r="F10" s="75" t="s">
        <v>540</v>
      </c>
      <c r="G10" s="76" t="s">
        <v>541</v>
      </c>
      <c r="H10" s="75" t="s">
        <v>542</v>
      </c>
      <c r="I10" s="75" t="str">
        <f>IF(TableCoA[[#This Row],[Account]]&lt;1000,"Budget Account","Normal account")</f>
        <v>Normal account</v>
      </c>
    </row>
    <row r="11" spans="1:9" x14ac:dyDescent="0.2">
      <c r="A11" s="74">
        <v>5043</v>
      </c>
      <c r="B11" s="75" t="s">
        <v>315</v>
      </c>
      <c r="C11" s="76" t="s">
        <v>538</v>
      </c>
      <c r="D11" s="75" t="s">
        <v>13</v>
      </c>
      <c r="E11" s="76" t="s">
        <v>539</v>
      </c>
      <c r="F11" s="75" t="s">
        <v>540</v>
      </c>
      <c r="G11" s="76" t="s">
        <v>541</v>
      </c>
      <c r="H11" s="75" t="s">
        <v>542</v>
      </c>
      <c r="I11" s="75" t="str">
        <f>IF(TableCoA[[#This Row],[Account]]&lt;1000,"Budget Account","Normal account")</f>
        <v>Normal account</v>
      </c>
    </row>
    <row r="12" spans="1:9" x14ac:dyDescent="0.2">
      <c r="A12" s="74">
        <v>5049</v>
      </c>
      <c r="B12" s="75" t="s">
        <v>316</v>
      </c>
      <c r="C12" s="76" t="s">
        <v>538</v>
      </c>
      <c r="D12" s="75" t="s">
        <v>13</v>
      </c>
      <c r="E12" s="76" t="s">
        <v>539</v>
      </c>
      <c r="F12" s="75" t="s">
        <v>540</v>
      </c>
      <c r="G12" s="76" t="s">
        <v>541</v>
      </c>
      <c r="H12" s="75" t="s">
        <v>542</v>
      </c>
      <c r="I12" s="75" t="str">
        <f>IF(TableCoA[[#This Row],[Account]]&lt;1000,"Budget Account","Normal account")</f>
        <v>Normal account</v>
      </c>
    </row>
    <row r="13" spans="1:9" x14ac:dyDescent="0.2">
      <c r="A13" s="74">
        <v>501</v>
      </c>
      <c r="B13" s="75" t="s">
        <v>15</v>
      </c>
      <c r="C13" s="76" t="s">
        <v>543</v>
      </c>
      <c r="D13" s="75" t="s">
        <v>15</v>
      </c>
      <c r="E13" s="76" t="s">
        <v>539</v>
      </c>
      <c r="F13" s="75" t="s">
        <v>540</v>
      </c>
      <c r="G13" s="76" t="s">
        <v>541</v>
      </c>
      <c r="H13" s="75" t="s">
        <v>542</v>
      </c>
      <c r="I13" s="75" t="str">
        <f>IF(TableCoA[[#This Row],[Account]]&lt;1000,"Budget Account","Normal account")</f>
        <v>Budget Account</v>
      </c>
    </row>
    <row r="14" spans="1:9" x14ac:dyDescent="0.2">
      <c r="A14" s="74">
        <v>5011</v>
      </c>
      <c r="B14" s="75" t="s">
        <v>317</v>
      </c>
      <c r="C14" s="76" t="s">
        <v>543</v>
      </c>
      <c r="D14" s="75" t="s">
        <v>15</v>
      </c>
      <c r="E14" s="76" t="s">
        <v>539</v>
      </c>
      <c r="F14" s="75" t="s">
        <v>540</v>
      </c>
      <c r="G14" s="76" t="s">
        <v>541</v>
      </c>
      <c r="H14" s="75" t="s">
        <v>542</v>
      </c>
      <c r="I14" s="75" t="str">
        <f>IF(TableCoA[[#This Row],[Account]]&lt;1000,"Budget Account","Normal account")</f>
        <v>Normal account</v>
      </c>
    </row>
    <row r="15" spans="1:9" x14ac:dyDescent="0.2">
      <c r="A15" s="74">
        <v>5012</v>
      </c>
      <c r="B15" s="75" t="s">
        <v>318</v>
      </c>
      <c r="C15" s="76" t="s">
        <v>543</v>
      </c>
      <c r="D15" s="75" t="s">
        <v>15</v>
      </c>
      <c r="E15" s="76" t="s">
        <v>539</v>
      </c>
      <c r="F15" s="75" t="s">
        <v>540</v>
      </c>
      <c r="G15" s="76" t="s">
        <v>541</v>
      </c>
      <c r="H15" s="75" t="s">
        <v>542</v>
      </c>
      <c r="I15" s="75" t="str">
        <f>IF(TableCoA[[#This Row],[Account]]&lt;1000,"Budget Account","Normal account")</f>
        <v>Normal account</v>
      </c>
    </row>
    <row r="16" spans="1:9" x14ac:dyDescent="0.2">
      <c r="A16" s="74">
        <v>5013</v>
      </c>
      <c r="B16" s="75" t="s">
        <v>319</v>
      </c>
      <c r="C16" s="76" t="s">
        <v>543</v>
      </c>
      <c r="D16" s="75" t="s">
        <v>15</v>
      </c>
      <c r="E16" s="76" t="s">
        <v>539</v>
      </c>
      <c r="F16" s="75" t="s">
        <v>540</v>
      </c>
      <c r="G16" s="76" t="s">
        <v>541</v>
      </c>
      <c r="H16" s="75" t="s">
        <v>542</v>
      </c>
      <c r="I16" s="75" t="str">
        <f>IF(TableCoA[[#This Row],[Account]]&lt;1000,"Budget Account","Normal account")</f>
        <v>Normal account</v>
      </c>
    </row>
    <row r="17" spans="1:9" x14ac:dyDescent="0.2">
      <c r="A17" s="74">
        <v>5019</v>
      </c>
      <c r="B17" s="75" t="s">
        <v>320</v>
      </c>
      <c r="C17" s="76" t="s">
        <v>543</v>
      </c>
      <c r="D17" s="75" t="s">
        <v>15</v>
      </c>
      <c r="E17" s="76" t="s">
        <v>539</v>
      </c>
      <c r="F17" s="75" t="s">
        <v>540</v>
      </c>
      <c r="G17" s="76" t="s">
        <v>541</v>
      </c>
      <c r="H17" s="75" t="s">
        <v>542</v>
      </c>
      <c r="I17" s="75" t="str">
        <f>IF(TableCoA[[#This Row],[Account]]&lt;1000,"Budget Account","Normal account")</f>
        <v>Normal account</v>
      </c>
    </row>
    <row r="18" spans="1:9" x14ac:dyDescent="0.2">
      <c r="A18" s="74">
        <v>502</v>
      </c>
      <c r="B18" s="75" t="s">
        <v>16</v>
      </c>
      <c r="C18" s="76" t="s">
        <v>544</v>
      </c>
      <c r="D18" s="75" t="s">
        <v>16</v>
      </c>
      <c r="E18" s="76" t="s">
        <v>539</v>
      </c>
      <c r="F18" s="75" t="s">
        <v>540</v>
      </c>
      <c r="G18" s="76" t="s">
        <v>541</v>
      </c>
      <c r="H18" s="75" t="s">
        <v>542</v>
      </c>
      <c r="I18" s="75" t="str">
        <f>IF(TableCoA[[#This Row],[Account]]&lt;1000,"Budget Account","Normal account")</f>
        <v>Budget Account</v>
      </c>
    </row>
    <row r="19" spans="1:9" x14ac:dyDescent="0.2">
      <c r="A19" s="74">
        <v>5021</v>
      </c>
      <c r="B19" s="75" t="s">
        <v>321</v>
      </c>
      <c r="C19" s="76" t="s">
        <v>544</v>
      </c>
      <c r="D19" s="75" t="s">
        <v>16</v>
      </c>
      <c r="E19" s="76" t="s">
        <v>539</v>
      </c>
      <c r="F19" s="75" t="s">
        <v>540</v>
      </c>
      <c r="G19" s="76" t="s">
        <v>541</v>
      </c>
      <c r="H19" s="75" t="s">
        <v>542</v>
      </c>
      <c r="I19" s="75" t="str">
        <f>IF(TableCoA[[#This Row],[Account]]&lt;1000,"Budget Account","Normal account")</f>
        <v>Normal account</v>
      </c>
    </row>
    <row r="20" spans="1:9" x14ac:dyDescent="0.2">
      <c r="A20" s="74">
        <v>5022</v>
      </c>
      <c r="B20" s="75" t="s">
        <v>322</v>
      </c>
      <c r="C20" s="76" t="s">
        <v>544</v>
      </c>
      <c r="D20" s="75" t="s">
        <v>16</v>
      </c>
      <c r="E20" s="76" t="s">
        <v>539</v>
      </c>
      <c r="F20" s="75" t="s">
        <v>540</v>
      </c>
      <c r="G20" s="76" t="s">
        <v>541</v>
      </c>
      <c r="H20" s="75" t="s">
        <v>542</v>
      </c>
      <c r="I20" s="75" t="str">
        <f>IF(TableCoA[[#This Row],[Account]]&lt;1000,"Budget Account","Normal account")</f>
        <v>Normal account</v>
      </c>
    </row>
    <row r="21" spans="1:9" x14ac:dyDescent="0.2">
      <c r="A21" s="74">
        <v>5029</v>
      </c>
      <c r="B21" s="75" t="s">
        <v>323</v>
      </c>
      <c r="C21" s="76" t="s">
        <v>544</v>
      </c>
      <c r="D21" s="75" t="s">
        <v>16</v>
      </c>
      <c r="E21" s="76" t="s">
        <v>539</v>
      </c>
      <c r="F21" s="75" t="s">
        <v>540</v>
      </c>
      <c r="G21" s="76" t="s">
        <v>541</v>
      </c>
      <c r="H21" s="75" t="s">
        <v>542</v>
      </c>
      <c r="I21" s="75" t="str">
        <f>IF(TableCoA[[#This Row],[Account]]&lt;1000,"Budget Account","Normal account")</f>
        <v>Normal account</v>
      </c>
    </row>
    <row r="22" spans="1:9" x14ac:dyDescent="0.2">
      <c r="A22" s="74">
        <v>503</v>
      </c>
      <c r="B22" s="75" t="s">
        <v>324</v>
      </c>
      <c r="C22" s="76" t="s">
        <v>545</v>
      </c>
      <c r="D22" s="75" t="s">
        <v>324</v>
      </c>
      <c r="E22" s="76" t="s">
        <v>539</v>
      </c>
      <c r="F22" s="75" t="s">
        <v>540</v>
      </c>
      <c r="G22" s="76" t="s">
        <v>541</v>
      </c>
      <c r="H22" s="75" t="s">
        <v>542</v>
      </c>
      <c r="I22" s="75" t="str">
        <f>IF(TableCoA[[#This Row],[Account]]&lt;1000,"Budget Account","Normal account")</f>
        <v>Budget Account</v>
      </c>
    </row>
    <row r="23" spans="1:9" x14ac:dyDescent="0.2">
      <c r="A23" s="74">
        <v>5031</v>
      </c>
      <c r="B23" s="75" t="s">
        <v>325</v>
      </c>
      <c r="C23" s="76" t="s">
        <v>545</v>
      </c>
      <c r="D23" s="75" t="s">
        <v>324</v>
      </c>
      <c r="E23" s="76" t="s">
        <v>539</v>
      </c>
      <c r="F23" s="75" t="s">
        <v>540</v>
      </c>
      <c r="G23" s="76" t="s">
        <v>541</v>
      </c>
      <c r="H23" s="75" t="s">
        <v>542</v>
      </c>
      <c r="I23" s="75" t="str">
        <f>IF(TableCoA[[#This Row],[Account]]&lt;1000,"Budget Account","Normal account")</f>
        <v>Normal account</v>
      </c>
    </row>
    <row r="24" spans="1:9" x14ac:dyDescent="0.2">
      <c r="A24" s="74">
        <v>5032</v>
      </c>
      <c r="B24" s="75" t="s">
        <v>326</v>
      </c>
      <c r="C24" s="76" t="s">
        <v>545</v>
      </c>
      <c r="D24" s="75" t="s">
        <v>324</v>
      </c>
      <c r="E24" s="76" t="s">
        <v>539</v>
      </c>
      <c r="F24" s="75" t="s">
        <v>540</v>
      </c>
      <c r="G24" s="76" t="s">
        <v>541</v>
      </c>
      <c r="H24" s="75" t="s">
        <v>542</v>
      </c>
      <c r="I24" s="75" t="str">
        <f>IF(TableCoA[[#This Row],[Account]]&lt;1000,"Budget Account","Normal account")</f>
        <v>Normal account</v>
      </c>
    </row>
    <row r="25" spans="1:9" x14ac:dyDescent="0.2">
      <c r="A25" s="74">
        <v>5033</v>
      </c>
      <c r="B25" s="75" t="s">
        <v>327</v>
      </c>
      <c r="C25" s="76" t="s">
        <v>545</v>
      </c>
      <c r="D25" s="75" t="s">
        <v>324</v>
      </c>
      <c r="E25" s="76" t="s">
        <v>539</v>
      </c>
      <c r="F25" s="75" t="s">
        <v>540</v>
      </c>
      <c r="G25" s="76" t="s">
        <v>541</v>
      </c>
      <c r="H25" s="75" t="s">
        <v>542</v>
      </c>
      <c r="I25" s="75" t="str">
        <f>IF(TableCoA[[#This Row],[Account]]&lt;1000,"Budget Account","Normal account")</f>
        <v>Normal account</v>
      </c>
    </row>
    <row r="26" spans="1:9" x14ac:dyDescent="0.2">
      <c r="A26" s="74">
        <v>5034</v>
      </c>
      <c r="B26" s="75" t="s">
        <v>328</v>
      </c>
      <c r="C26" s="76" t="s">
        <v>545</v>
      </c>
      <c r="D26" s="75" t="s">
        <v>324</v>
      </c>
      <c r="E26" s="76" t="s">
        <v>539</v>
      </c>
      <c r="F26" s="75" t="s">
        <v>540</v>
      </c>
      <c r="G26" s="76" t="s">
        <v>541</v>
      </c>
      <c r="H26" s="75" t="s">
        <v>542</v>
      </c>
      <c r="I26" s="75" t="str">
        <f>IF(TableCoA[[#This Row],[Account]]&lt;1000,"Budget Account","Normal account")</f>
        <v>Normal account</v>
      </c>
    </row>
    <row r="27" spans="1:9" x14ac:dyDescent="0.2">
      <c r="A27" s="74">
        <v>5035</v>
      </c>
      <c r="B27" s="75" t="s">
        <v>329</v>
      </c>
      <c r="C27" s="76" t="s">
        <v>545</v>
      </c>
      <c r="D27" s="75" t="s">
        <v>324</v>
      </c>
      <c r="E27" s="76" t="s">
        <v>539</v>
      </c>
      <c r="F27" s="75" t="s">
        <v>540</v>
      </c>
      <c r="G27" s="76" t="s">
        <v>541</v>
      </c>
      <c r="H27" s="75" t="s">
        <v>542</v>
      </c>
      <c r="I27" s="75" t="str">
        <f>IF(TableCoA[[#This Row],[Account]]&lt;1000,"Budget Account","Normal account")</f>
        <v>Normal account</v>
      </c>
    </row>
    <row r="28" spans="1:9" x14ac:dyDescent="0.2">
      <c r="A28" s="74">
        <v>505</v>
      </c>
      <c r="B28" s="75" t="s">
        <v>546</v>
      </c>
      <c r="C28" s="76" t="s">
        <v>547</v>
      </c>
      <c r="D28" s="75" t="s">
        <v>17</v>
      </c>
      <c r="E28" s="76" t="s">
        <v>539</v>
      </c>
      <c r="F28" s="75" t="s">
        <v>540</v>
      </c>
      <c r="G28" s="76" t="s">
        <v>541</v>
      </c>
      <c r="H28" s="75" t="s">
        <v>542</v>
      </c>
      <c r="I28" s="75" t="str">
        <f>IF(TableCoA[[#This Row],[Account]]&lt;1000,"Budget Account","Normal account")</f>
        <v>Budget Account</v>
      </c>
    </row>
    <row r="29" spans="1:9" x14ac:dyDescent="0.2">
      <c r="A29" s="74">
        <v>5050</v>
      </c>
      <c r="B29" s="75" t="s">
        <v>18</v>
      </c>
      <c r="C29" s="76" t="s">
        <v>547</v>
      </c>
      <c r="D29" s="75" t="s">
        <v>17</v>
      </c>
      <c r="E29" s="76" t="s">
        <v>539</v>
      </c>
      <c r="F29" s="75" t="s">
        <v>540</v>
      </c>
      <c r="G29" s="76" t="s">
        <v>541</v>
      </c>
      <c r="H29" s="75" t="s">
        <v>542</v>
      </c>
      <c r="I29" s="75" t="str">
        <f>IF(TableCoA[[#This Row],[Account]]&lt;1000,"Budget Account","Normal account")</f>
        <v>Normal account</v>
      </c>
    </row>
    <row r="30" spans="1:9" x14ac:dyDescent="0.2">
      <c r="A30" s="74">
        <v>5051</v>
      </c>
      <c r="B30" s="75" t="s">
        <v>19</v>
      </c>
      <c r="C30" s="76" t="s">
        <v>547</v>
      </c>
      <c r="D30" s="75" t="s">
        <v>17</v>
      </c>
      <c r="E30" s="76" t="s">
        <v>539</v>
      </c>
      <c r="F30" s="75" t="s">
        <v>540</v>
      </c>
      <c r="G30" s="76" t="s">
        <v>541</v>
      </c>
      <c r="H30" s="75" t="s">
        <v>542</v>
      </c>
      <c r="I30" s="75" t="str">
        <f>IF(TableCoA[[#This Row],[Account]]&lt;1000,"Budget Account","Normal account")</f>
        <v>Normal account</v>
      </c>
    </row>
    <row r="31" spans="1:9" x14ac:dyDescent="0.2">
      <c r="A31" s="74">
        <v>5052</v>
      </c>
      <c r="B31" s="75" t="s">
        <v>20</v>
      </c>
      <c r="C31" s="76" t="s">
        <v>547</v>
      </c>
      <c r="D31" s="75" t="s">
        <v>17</v>
      </c>
      <c r="E31" s="76" t="s">
        <v>539</v>
      </c>
      <c r="F31" s="75" t="s">
        <v>540</v>
      </c>
      <c r="G31" s="76" t="s">
        <v>541</v>
      </c>
      <c r="H31" s="75" t="s">
        <v>542</v>
      </c>
      <c r="I31" s="75" t="str">
        <f>IF(TableCoA[[#This Row],[Account]]&lt;1000,"Budget Account","Normal account")</f>
        <v>Normal account</v>
      </c>
    </row>
    <row r="32" spans="1:9" x14ac:dyDescent="0.2">
      <c r="A32" s="74">
        <v>5053</v>
      </c>
      <c r="B32" s="75" t="s">
        <v>21</v>
      </c>
      <c r="C32" s="76" t="s">
        <v>547</v>
      </c>
      <c r="D32" s="75" t="s">
        <v>17</v>
      </c>
      <c r="E32" s="76" t="s">
        <v>539</v>
      </c>
      <c r="F32" s="75" t="s">
        <v>540</v>
      </c>
      <c r="G32" s="76" t="s">
        <v>541</v>
      </c>
      <c r="H32" s="75" t="s">
        <v>542</v>
      </c>
      <c r="I32" s="75" t="str">
        <f>IF(TableCoA[[#This Row],[Account]]&lt;1000,"Budget Account","Normal account")</f>
        <v>Normal account</v>
      </c>
    </row>
    <row r="33" spans="1:9" x14ac:dyDescent="0.2">
      <c r="A33" s="74">
        <v>5054</v>
      </c>
      <c r="B33" s="75" t="s">
        <v>446</v>
      </c>
      <c r="C33" s="76" t="s">
        <v>547</v>
      </c>
      <c r="D33" s="75" t="s">
        <v>17</v>
      </c>
      <c r="E33" s="76" t="s">
        <v>539</v>
      </c>
      <c r="F33" s="75" t="s">
        <v>540</v>
      </c>
      <c r="G33" s="76" t="s">
        <v>541</v>
      </c>
      <c r="H33" s="75" t="s">
        <v>542</v>
      </c>
      <c r="I33" s="75" t="str">
        <f>IF(TableCoA[[#This Row],[Account]]&lt;1000,"Budget Account","Normal account")</f>
        <v>Normal account</v>
      </c>
    </row>
    <row r="34" spans="1:9" x14ac:dyDescent="0.2">
      <c r="A34" s="74">
        <v>5055</v>
      </c>
      <c r="B34" s="75" t="s">
        <v>22</v>
      </c>
      <c r="C34" s="76" t="s">
        <v>547</v>
      </c>
      <c r="D34" s="75" t="s">
        <v>17</v>
      </c>
      <c r="E34" s="76" t="s">
        <v>539</v>
      </c>
      <c r="F34" s="75" t="s">
        <v>540</v>
      </c>
      <c r="G34" s="76" t="s">
        <v>541</v>
      </c>
      <c r="H34" s="75" t="s">
        <v>542</v>
      </c>
      <c r="I34" s="75" t="str">
        <f>IF(TableCoA[[#This Row],[Account]]&lt;1000,"Budget Account","Normal account")</f>
        <v>Normal account</v>
      </c>
    </row>
    <row r="35" spans="1:9" x14ac:dyDescent="0.2">
      <c r="A35" s="74">
        <v>5099</v>
      </c>
      <c r="B35" s="75" t="s">
        <v>447</v>
      </c>
      <c r="C35" s="76" t="s">
        <v>547</v>
      </c>
      <c r="D35" s="75" t="s">
        <v>17</v>
      </c>
      <c r="E35" s="76" t="s">
        <v>539</v>
      </c>
      <c r="F35" s="75" t="s">
        <v>540</v>
      </c>
      <c r="G35" s="76" t="s">
        <v>541</v>
      </c>
      <c r="H35" s="75" t="s">
        <v>542</v>
      </c>
      <c r="I35" s="75" t="str">
        <f>IF(TableCoA[[#This Row],[Account]]&lt;1000,"Budget Account","Normal account")</f>
        <v>Normal account</v>
      </c>
    </row>
    <row r="36" spans="1:9" x14ac:dyDescent="0.2">
      <c r="A36" s="74">
        <v>510</v>
      </c>
      <c r="B36" s="75" t="s">
        <v>23</v>
      </c>
      <c r="C36" s="76" t="s">
        <v>548</v>
      </c>
      <c r="D36" s="75" t="s">
        <v>549</v>
      </c>
      <c r="E36" s="76" t="s">
        <v>539</v>
      </c>
      <c r="F36" s="75" t="s">
        <v>540</v>
      </c>
      <c r="G36" s="76" t="s">
        <v>541</v>
      </c>
      <c r="H36" s="75" t="s">
        <v>542</v>
      </c>
      <c r="I36" s="75" t="str">
        <f>IF(TableCoA[[#This Row],[Account]]&lt;1000,"Budget Account","Normal account")</f>
        <v>Budget Account</v>
      </c>
    </row>
    <row r="37" spans="1:9" x14ac:dyDescent="0.2">
      <c r="A37" s="74">
        <v>5100</v>
      </c>
      <c r="B37" s="75" t="s">
        <v>330</v>
      </c>
      <c r="C37" s="76" t="s">
        <v>548</v>
      </c>
      <c r="D37" s="75" t="s">
        <v>549</v>
      </c>
      <c r="E37" s="76" t="s">
        <v>539</v>
      </c>
      <c r="F37" s="75" t="s">
        <v>540</v>
      </c>
      <c r="G37" s="76" t="s">
        <v>541</v>
      </c>
      <c r="H37" s="75" t="s">
        <v>542</v>
      </c>
      <c r="I37" s="75" t="str">
        <f>IF(TableCoA[[#This Row],[Account]]&lt;1000,"Budget Account","Normal account")</f>
        <v>Normal account</v>
      </c>
    </row>
    <row r="38" spans="1:9" x14ac:dyDescent="0.2">
      <c r="A38" s="74">
        <v>5101</v>
      </c>
      <c r="B38" s="75" t="s">
        <v>331</v>
      </c>
      <c r="C38" s="76" t="s">
        <v>548</v>
      </c>
      <c r="D38" s="75" t="s">
        <v>549</v>
      </c>
      <c r="E38" s="76" t="s">
        <v>539</v>
      </c>
      <c r="F38" s="75" t="s">
        <v>540</v>
      </c>
      <c r="G38" s="76" t="s">
        <v>541</v>
      </c>
      <c r="H38" s="75" t="s">
        <v>542</v>
      </c>
      <c r="I38" s="75" t="str">
        <f>IF(TableCoA[[#This Row],[Account]]&lt;1000,"Budget Account","Normal account")</f>
        <v>Normal account</v>
      </c>
    </row>
    <row r="39" spans="1:9" x14ac:dyDescent="0.2">
      <c r="A39" s="74">
        <v>5102</v>
      </c>
      <c r="B39" s="75" t="s">
        <v>332</v>
      </c>
      <c r="C39" s="76" t="s">
        <v>548</v>
      </c>
      <c r="D39" s="75" t="s">
        <v>549</v>
      </c>
      <c r="E39" s="76" t="s">
        <v>539</v>
      </c>
      <c r="F39" s="75" t="s">
        <v>540</v>
      </c>
      <c r="G39" s="76" t="s">
        <v>541</v>
      </c>
      <c r="H39" s="75" t="s">
        <v>542</v>
      </c>
      <c r="I39" s="75" t="str">
        <f>IF(TableCoA[[#This Row],[Account]]&lt;1000,"Budget Account","Normal account")</f>
        <v>Normal account</v>
      </c>
    </row>
    <row r="40" spans="1:9" x14ac:dyDescent="0.2">
      <c r="A40" s="74">
        <v>5103</v>
      </c>
      <c r="B40" s="75" t="s">
        <v>333</v>
      </c>
      <c r="C40" s="76" t="s">
        <v>548</v>
      </c>
      <c r="D40" s="75" t="s">
        <v>549</v>
      </c>
      <c r="E40" s="76" t="s">
        <v>539</v>
      </c>
      <c r="F40" s="75" t="s">
        <v>540</v>
      </c>
      <c r="G40" s="76" t="s">
        <v>541</v>
      </c>
      <c r="H40" s="75" t="s">
        <v>542</v>
      </c>
      <c r="I40" s="75" t="str">
        <f>IF(TableCoA[[#This Row],[Account]]&lt;1000,"Budget Account","Normal account")</f>
        <v>Normal account</v>
      </c>
    </row>
    <row r="41" spans="1:9" x14ac:dyDescent="0.2">
      <c r="A41" s="74">
        <v>5104</v>
      </c>
      <c r="B41" s="75" t="s">
        <v>334</v>
      </c>
      <c r="C41" s="76" t="s">
        <v>548</v>
      </c>
      <c r="D41" s="75" t="s">
        <v>549</v>
      </c>
      <c r="E41" s="76" t="s">
        <v>539</v>
      </c>
      <c r="F41" s="75" t="s">
        <v>540</v>
      </c>
      <c r="G41" s="76" t="s">
        <v>541</v>
      </c>
      <c r="H41" s="75" t="s">
        <v>542</v>
      </c>
      <c r="I41" s="75" t="str">
        <f>IF(TableCoA[[#This Row],[Account]]&lt;1000,"Budget Account","Normal account")</f>
        <v>Normal account</v>
      </c>
    </row>
    <row r="42" spans="1:9" x14ac:dyDescent="0.2">
      <c r="A42" s="74">
        <v>5105</v>
      </c>
      <c r="B42" s="75" t="s">
        <v>335</v>
      </c>
      <c r="C42" s="76" t="s">
        <v>548</v>
      </c>
      <c r="D42" s="75" t="s">
        <v>549</v>
      </c>
      <c r="E42" s="76" t="s">
        <v>539</v>
      </c>
      <c r="F42" s="75" t="s">
        <v>540</v>
      </c>
      <c r="G42" s="76" t="s">
        <v>541</v>
      </c>
      <c r="H42" s="75" t="s">
        <v>542</v>
      </c>
      <c r="I42" s="75" t="str">
        <f>IF(TableCoA[[#This Row],[Account]]&lt;1000,"Budget Account","Normal account")</f>
        <v>Normal account</v>
      </c>
    </row>
    <row r="43" spans="1:9" x14ac:dyDescent="0.2">
      <c r="A43" s="74">
        <v>5106</v>
      </c>
      <c r="B43" s="75" t="s">
        <v>336</v>
      </c>
      <c r="C43" s="76" t="s">
        <v>548</v>
      </c>
      <c r="D43" s="75" t="s">
        <v>549</v>
      </c>
      <c r="E43" s="76" t="s">
        <v>539</v>
      </c>
      <c r="F43" s="75" t="s">
        <v>540</v>
      </c>
      <c r="G43" s="76" t="s">
        <v>541</v>
      </c>
      <c r="H43" s="75" t="s">
        <v>542</v>
      </c>
      <c r="I43" s="75" t="str">
        <f>IF(TableCoA[[#This Row],[Account]]&lt;1000,"Budget Account","Normal account")</f>
        <v>Normal account</v>
      </c>
    </row>
    <row r="44" spans="1:9" x14ac:dyDescent="0.2">
      <c r="A44" s="74">
        <v>5199</v>
      </c>
      <c r="B44" s="75" t="s">
        <v>337</v>
      </c>
      <c r="C44" s="76" t="s">
        <v>548</v>
      </c>
      <c r="D44" s="75" t="s">
        <v>549</v>
      </c>
      <c r="E44" s="76" t="s">
        <v>539</v>
      </c>
      <c r="F44" s="75" t="s">
        <v>540</v>
      </c>
      <c r="G44" s="76" t="s">
        <v>541</v>
      </c>
      <c r="H44" s="75" t="s">
        <v>542</v>
      </c>
      <c r="I44" s="75" t="str">
        <f>IF(TableCoA[[#This Row],[Account]]&lt;1000,"Budget Account","Normal account")</f>
        <v>Normal account</v>
      </c>
    </row>
    <row r="45" spans="1:9" x14ac:dyDescent="0.2">
      <c r="A45" s="74">
        <v>520</v>
      </c>
      <c r="B45" s="75" t="s">
        <v>24</v>
      </c>
      <c r="C45" s="76" t="s">
        <v>550</v>
      </c>
      <c r="D45" s="75" t="s">
        <v>24</v>
      </c>
      <c r="E45" s="76" t="s">
        <v>539</v>
      </c>
      <c r="F45" s="75" t="s">
        <v>540</v>
      </c>
      <c r="G45" s="76" t="s">
        <v>541</v>
      </c>
      <c r="H45" s="75" t="s">
        <v>542</v>
      </c>
      <c r="I45" s="75" t="str">
        <f>IF(TableCoA[[#This Row],[Account]]&lt;1000,"Budget Account","Normal account")</f>
        <v>Budget Account</v>
      </c>
    </row>
    <row r="46" spans="1:9" x14ac:dyDescent="0.2">
      <c r="A46" s="74">
        <v>5200</v>
      </c>
      <c r="B46" s="75" t="s">
        <v>338</v>
      </c>
      <c r="C46" s="76" t="s">
        <v>550</v>
      </c>
      <c r="D46" s="75" t="s">
        <v>24</v>
      </c>
      <c r="E46" s="76" t="s">
        <v>539</v>
      </c>
      <c r="F46" s="75" t="s">
        <v>540</v>
      </c>
      <c r="G46" s="76" t="s">
        <v>541</v>
      </c>
      <c r="H46" s="75" t="s">
        <v>542</v>
      </c>
      <c r="I46" s="75" t="str">
        <f>IF(TableCoA[[#This Row],[Account]]&lt;1000,"Budget Account","Normal account")</f>
        <v>Normal account</v>
      </c>
    </row>
    <row r="47" spans="1:9" x14ac:dyDescent="0.2">
      <c r="A47" s="74">
        <v>5201</v>
      </c>
      <c r="B47" s="75" t="s">
        <v>339</v>
      </c>
      <c r="C47" s="76" t="s">
        <v>550</v>
      </c>
      <c r="D47" s="75" t="s">
        <v>24</v>
      </c>
      <c r="E47" s="76" t="s">
        <v>539</v>
      </c>
      <c r="F47" s="75" t="s">
        <v>540</v>
      </c>
      <c r="G47" s="76" t="s">
        <v>541</v>
      </c>
      <c r="H47" s="75" t="s">
        <v>542</v>
      </c>
      <c r="I47" s="75" t="str">
        <f>IF(TableCoA[[#This Row],[Account]]&lt;1000,"Budget Account","Normal account")</f>
        <v>Normal account</v>
      </c>
    </row>
    <row r="48" spans="1:9" x14ac:dyDescent="0.2">
      <c r="A48" s="74">
        <v>5202</v>
      </c>
      <c r="B48" s="75" t="s">
        <v>340</v>
      </c>
      <c r="C48" s="76" t="s">
        <v>550</v>
      </c>
      <c r="D48" s="75" t="s">
        <v>24</v>
      </c>
      <c r="E48" s="76" t="s">
        <v>539</v>
      </c>
      <c r="F48" s="75" t="s">
        <v>540</v>
      </c>
      <c r="G48" s="76" t="s">
        <v>541</v>
      </c>
      <c r="H48" s="75" t="s">
        <v>542</v>
      </c>
      <c r="I48" s="75" t="str">
        <f>IF(TableCoA[[#This Row],[Account]]&lt;1000,"Budget Account","Normal account")</f>
        <v>Normal account</v>
      </c>
    </row>
    <row r="49" spans="1:9" x14ac:dyDescent="0.2">
      <c r="A49" s="74">
        <v>5203</v>
      </c>
      <c r="B49" s="75" t="s">
        <v>341</v>
      </c>
      <c r="C49" s="76" t="s">
        <v>550</v>
      </c>
      <c r="D49" s="75" t="s">
        <v>24</v>
      </c>
      <c r="E49" s="76" t="s">
        <v>539</v>
      </c>
      <c r="F49" s="75" t="s">
        <v>540</v>
      </c>
      <c r="G49" s="76" t="s">
        <v>541</v>
      </c>
      <c r="H49" s="75" t="s">
        <v>542</v>
      </c>
      <c r="I49" s="75" t="str">
        <f>IF(TableCoA[[#This Row],[Account]]&lt;1000,"Budget Account","Normal account")</f>
        <v>Normal account</v>
      </c>
    </row>
    <row r="50" spans="1:9" x14ac:dyDescent="0.2">
      <c r="A50" s="74">
        <v>5204</v>
      </c>
      <c r="B50" s="75" t="s">
        <v>342</v>
      </c>
      <c r="C50" s="76" t="s">
        <v>550</v>
      </c>
      <c r="D50" s="75" t="s">
        <v>24</v>
      </c>
      <c r="E50" s="76" t="s">
        <v>539</v>
      </c>
      <c r="F50" s="75" t="s">
        <v>540</v>
      </c>
      <c r="G50" s="76" t="s">
        <v>541</v>
      </c>
      <c r="H50" s="75" t="s">
        <v>542</v>
      </c>
      <c r="I50" s="75" t="str">
        <f>IF(TableCoA[[#This Row],[Account]]&lt;1000,"Budget Account","Normal account")</f>
        <v>Normal account</v>
      </c>
    </row>
    <row r="51" spans="1:9" x14ac:dyDescent="0.2">
      <c r="A51" s="74">
        <v>5205</v>
      </c>
      <c r="B51" s="75" t="s">
        <v>343</v>
      </c>
      <c r="C51" s="76" t="s">
        <v>550</v>
      </c>
      <c r="D51" s="75" t="s">
        <v>24</v>
      </c>
      <c r="E51" s="76" t="s">
        <v>539</v>
      </c>
      <c r="F51" s="75" t="s">
        <v>540</v>
      </c>
      <c r="G51" s="76" t="s">
        <v>541</v>
      </c>
      <c r="H51" s="75" t="s">
        <v>542</v>
      </c>
      <c r="I51" s="75" t="str">
        <f>IF(TableCoA[[#This Row],[Account]]&lt;1000,"Budget Account","Normal account")</f>
        <v>Normal account</v>
      </c>
    </row>
    <row r="52" spans="1:9" x14ac:dyDescent="0.2">
      <c r="A52" s="74">
        <v>5206</v>
      </c>
      <c r="B52" s="75" t="s">
        <v>344</v>
      </c>
      <c r="C52" s="76" t="s">
        <v>550</v>
      </c>
      <c r="D52" s="75" t="s">
        <v>24</v>
      </c>
      <c r="E52" s="76" t="s">
        <v>539</v>
      </c>
      <c r="F52" s="75" t="s">
        <v>540</v>
      </c>
      <c r="G52" s="76" t="s">
        <v>541</v>
      </c>
      <c r="H52" s="75" t="s">
        <v>542</v>
      </c>
      <c r="I52" s="75" t="str">
        <f>IF(TableCoA[[#This Row],[Account]]&lt;1000,"Budget Account","Normal account")</f>
        <v>Normal account</v>
      </c>
    </row>
    <row r="53" spans="1:9" x14ac:dyDescent="0.2">
      <c r="A53" s="74">
        <v>5207</v>
      </c>
      <c r="B53" s="75" t="s">
        <v>25</v>
      </c>
      <c r="C53" s="76" t="s">
        <v>550</v>
      </c>
      <c r="D53" s="75" t="s">
        <v>24</v>
      </c>
      <c r="E53" s="76" t="s">
        <v>539</v>
      </c>
      <c r="F53" s="75" t="s">
        <v>540</v>
      </c>
      <c r="G53" s="76" t="s">
        <v>541</v>
      </c>
      <c r="H53" s="75" t="s">
        <v>542</v>
      </c>
      <c r="I53" s="75" t="str">
        <f>IF(TableCoA[[#This Row],[Account]]&lt;1000,"Budget Account","Normal account")</f>
        <v>Normal account</v>
      </c>
    </row>
    <row r="54" spans="1:9" x14ac:dyDescent="0.2">
      <c r="A54" s="74">
        <v>5208</v>
      </c>
      <c r="B54" s="75" t="s">
        <v>345</v>
      </c>
      <c r="C54" s="76" t="s">
        <v>550</v>
      </c>
      <c r="D54" s="75" t="s">
        <v>24</v>
      </c>
      <c r="E54" s="76" t="s">
        <v>539</v>
      </c>
      <c r="F54" s="75" t="s">
        <v>540</v>
      </c>
      <c r="G54" s="76" t="s">
        <v>541</v>
      </c>
      <c r="H54" s="75" t="s">
        <v>542</v>
      </c>
      <c r="I54" s="75" t="str">
        <f>IF(TableCoA[[#This Row],[Account]]&lt;1000,"Budget Account","Normal account")</f>
        <v>Normal account</v>
      </c>
    </row>
    <row r="55" spans="1:9" x14ac:dyDescent="0.2">
      <c r="A55" s="74">
        <v>5209</v>
      </c>
      <c r="B55" s="75" t="s">
        <v>346</v>
      </c>
      <c r="C55" s="76" t="s">
        <v>550</v>
      </c>
      <c r="D55" s="75" t="s">
        <v>24</v>
      </c>
      <c r="E55" s="76" t="s">
        <v>539</v>
      </c>
      <c r="F55" s="75" t="s">
        <v>540</v>
      </c>
      <c r="G55" s="76" t="s">
        <v>541</v>
      </c>
      <c r="H55" s="75" t="s">
        <v>542</v>
      </c>
      <c r="I55" s="75" t="str">
        <f>IF(TableCoA[[#This Row],[Account]]&lt;1000,"Budget Account","Normal account")</f>
        <v>Normal account</v>
      </c>
    </row>
    <row r="56" spans="1:9" x14ac:dyDescent="0.2">
      <c r="A56" s="74">
        <v>5210</v>
      </c>
      <c r="B56" s="75" t="s">
        <v>347</v>
      </c>
      <c r="C56" s="76" t="s">
        <v>550</v>
      </c>
      <c r="D56" s="75" t="s">
        <v>24</v>
      </c>
      <c r="E56" s="76" t="s">
        <v>539</v>
      </c>
      <c r="F56" s="75" t="s">
        <v>540</v>
      </c>
      <c r="G56" s="76" t="s">
        <v>541</v>
      </c>
      <c r="H56" s="75" t="s">
        <v>542</v>
      </c>
      <c r="I56" s="75" t="str">
        <f>IF(TableCoA[[#This Row],[Account]]&lt;1000,"Budget Account","Normal account")</f>
        <v>Normal account</v>
      </c>
    </row>
    <row r="57" spans="1:9" x14ac:dyDescent="0.2">
      <c r="A57" s="74">
        <v>5211</v>
      </c>
      <c r="B57" s="75" t="s">
        <v>348</v>
      </c>
      <c r="C57" s="76" t="s">
        <v>550</v>
      </c>
      <c r="D57" s="75" t="s">
        <v>24</v>
      </c>
      <c r="E57" s="76" t="s">
        <v>539</v>
      </c>
      <c r="F57" s="75" t="s">
        <v>540</v>
      </c>
      <c r="G57" s="76" t="s">
        <v>541</v>
      </c>
      <c r="H57" s="75" t="s">
        <v>542</v>
      </c>
      <c r="I57" s="75" t="str">
        <f>IF(TableCoA[[#This Row],[Account]]&lt;1000,"Budget Account","Normal account")</f>
        <v>Normal account</v>
      </c>
    </row>
    <row r="58" spans="1:9" x14ac:dyDescent="0.2">
      <c r="A58" s="74">
        <v>5212</v>
      </c>
      <c r="B58" s="75" t="s">
        <v>349</v>
      </c>
      <c r="C58" s="76" t="s">
        <v>550</v>
      </c>
      <c r="D58" s="75" t="s">
        <v>24</v>
      </c>
      <c r="E58" s="76" t="s">
        <v>539</v>
      </c>
      <c r="F58" s="75" t="s">
        <v>540</v>
      </c>
      <c r="G58" s="76" t="s">
        <v>541</v>
      </c>
      <c r="H58" s="75" t="s">
        <v>542</v>
      </c>
      <c r="I58" s="75" t="str">
        <f>IF(TableCoA[[#This Row],[Account]]&lt;1000,"Budget Account","Normal account")</f>
        <v>Normal account</v>
      </c>
    </row>
    <row r="59" spans="1:9" x14ac:dyDescent="0.2">
      <c r="A59" s="74">
        <v>5229</v>
      </c>
      <c r="B59" s="75" t="s">
        <v>26</v>
      </c>
      <c r="C59" s="76" t="s">
        <v>550</v>
      </c>
      <c r="D59" s="75" t="s">
        <v>24</v>
      </c>
      <c r="E59" s="76" t="s">
        <v>539</v>
      </c>
      <c r="F59" s="75" t="s">
        <v>540</v>
      </c>
      <c r="G59" s="76" t="s">
        <v>541</v>
      </c>
      <c r="H59" s="75" t="s">
        <v>542</v>
      </c>
      <c r="I59" s="75" t="str">
        <f>IF(TableCoA[[#This Row],[Account]]&lt;1000,"Budget Account","Normal account")</f>
        <v>Normal account</v>
      </c>
    </row>
    <row r="60" spans="1:9" x14ac:dyDescent="0.2">
      <c r="A60" s="74">
        <v>523</v>
      </c>
      <c r="B60" s="75" t="s">
        <v>350</v>
      </c>
      <c r="C60" s="76" t="s">
        <v>551</v>
      </c>
      <c r="D60" s="75" t="s">
        <v>350</v>
      </c>
      <c r="E60" s="76" t="s">
        <v>539</v>
      </c>
      <c r="F60" s="75" t="s">
        <v>540</v>
      </c>
      <c r="G60" s="76" t="s">
        <v>541</v>
      </c>
      <c r="H60" s="75" t="s">
        <v>542</v>
      </c>
      <c r="I60" s="75" t="str">
        <f>IF(TableCoA[[#This Row],[Account]]&lt;1000,"Budget Account","Normal account")</f>
        <v>Budget Account</v>
      </c>
    </row>
    <row r="61" spans="1:9" x14ac:dyDescent="0.2">
      <c r="A61" s="74">
        <v>5230</v>
      </c>
      <c r="B61" s="75" t="s">
        <v>351</v>
      </c>
      <c r="C61" s="76" t="s">
        <v>551</v>
      </c>
      <c r="D61" s="75" t="s">
        <v>350</v>
      </c>
      <c r="E61" s="76" t="s">
        <v>539</v>
      </c>
      <c r="F61" s="75" t="s">
        <v>540</v>
      </c>
      <c r="G61" s="76" t="s">
        <v>541</v>
      </c>
      <c r="H61" s="75" t="s">
        <v>542</v>
      </c>
      <c r="I61" s="75" t="str">
        <f>IF(TableCoA[[#This Row],[Account]]&lt;1000,"Budget Account","Normal account")</f>
        <v>Normal account</v>
      </c>
    </row>
    <row r="62" spans="1:9" x14ac:dyDescent="0.2">
      <c r="A62" s="74">
        <v>5231</v>
      </c>
      <c r="B62" s="75" t="s">
        <v>352</v>
      </c>
      <c r="C62" s="76" t="s">
        <v>551</v>
      </c>
      <c r="D62" s="75" t="s">
        <v>350</v>
      </c>
      <c r="E62" s="76" t="s">
        <v>539</v>
      </c>
      <c r="F62" s="75" t="s">
        <v>540</v>
      </c>
      <c r="G62" s="76" t="s">
        <v>541</v>
      </c>
      <c r="H62" s="75" t="s">
        <v>542</v>
      </c>
      <c r="I62" s="75" t="str">
        <f>IF(TableCoA[[#This Row],[Account]]&lt;1000,"Budget Account","Normal account")</f>
        <v>Normal account</v>
      </c>
    </row>
    <row r="63" spans="1:9" x14ac:dyDescent="0.2">
      <c r="A63" s="74">
        <v>5232</v>
      </c>
      <c r="B63" s="75" t="s">
        <v>353</v>
      </c>
      <c r="C63" s="76" t="s">
        <v>551</v>
      </c>
      <c r="D63" s="75" t="s">
        <v>350</v>
      </c>
      <c r="E63" s="76" t="s">
        <v>539</v>
      </c>
      <c r="F63" s="75" t="s">
        <v>540</v>
      </c>
      <c r="G63" s="76" t="s">
        <v>541</v>
      </c>
      <c r="H63" s="75" t="s">
        <v>542</v>
      </c>
      <c r="I63" s="75" t="str">
        <f>IF(TableCoA[[#This Row],[Account]]&lt;1000,"Budget Account","Normal account")</f>
        <v>Normal account</v>
      </c>
    </row>
    <row r="64" spans="1:9" x14ac:dyDescent="0.2">
      <c r="A64" s="74">
        <v>5250</v>
      </c>
      <c r="B64" s="75" t="s">
        <v>354</v>
      </c>
      <c r="C64" s="76" t="s">
        <v>551</v>
      </c>
      <c r="D64" s="75" t="s">
        <v>350</v>
      </c>
      <c r="E64" s="76" t="s">
        <v>539</v>
      </c>
      <c r="F64" s="75" t="s">
        <v>540</v>
      </c>
      <c r="G64" s="76" t="s">
        <v>541</v>
      </c>
      <c r="H64" s="75" t="s">
        <v>542</v>
      </c>
      <c r="I64" s="75" t="str">
        <f>IF(TableCoA[[#This Row],[Account]]&lt;1000,"Budget Account","Normal account")</f>
        <v>Normal account</v>
      </c>
    </row>
    <row r="65" spans="1:9" x14ac:dyDescent="0.2">
      <c r="A65" s="74">
        <v>5299</v>
      </c>
      <c r="B65" s="75" t="s">
        <v>355</v>
      </c>
      <c r="C65" s="76" t="s">
        <v>551</v>
      </c>
      <c r="D65" s="75" t="s">
        <v>350</v>
      </c>
      <c r="E65" s="76" t="s">
        <v>539</v>
      </c>
      <c r="F65" s="75" t="s">
        <v>540</v>
      </c>
      <c r="G65" s="76" t="s">
        <v>541</v>
      </c>
      <c r="H65" s="75" t="s">
        <v>542</v>
      </c>
      <c r="I65" s="75" t="str">
        <f>IF(TableCoA[[#This Row],[Account]]&lt;1000,"Budget Account","Normal account")</f>
        <v>Normal account</v>
      </c>
    </row>
    <row r="66" spans="1:9" x14ac:dyDescent="0.2">
      <c r="A66" s="74">
        <v>530</v>
      </c>
      <c r="B66" s="75" t="s">
        <v>552</v>
      </c>
      <c r="C66" s="76" t="s">
        <v>553</v>
      </c>
      <c r="D66" s="75" t="s">
        <v>27</v>
      </c>
      <c r="E66" s="76" t="s">
        <v>539</v>
      </c>
      <c r="F66" s="75" t="s">
        <v>540</v>
      </c>
      <c r="G66" s="76" t="s">
        <v>541</v>
      </c>
      <c r="H66" s="75" t="s">
        <v>542</v>
      </c>
      <c r="I66" s="75" t="str">
        <f>IF(TableCoA[[#This Row],[Account]]&lt;1000,"Budget Account","Normal account")</f>
        <v>Budget Account</v>
      </c>
    </row>
    <row r="67" spans="1:9" x14ac:dyDescent="0.2">
      <c r="A67" s="74">
        <v>5300</v>
      </c>
      <c r="B67" s="75" t="s">
        <v>554</v>
      </c>
      <c r="C67" s="76" t="s">
        <v>553</v>
      </c>
      <c r="D67" s="75" t="s">
        <v>27</v>
      </c>
      <c r="E67" s="76" t="s">
        <v>539</v>
      </c>
      <c r="F67" s="75" t="s">
        <v>540</v>
      </c>
      <c r="G67" s="76" t="s">
        <v>541</v>
      </c>
      <c r="H67" s="75" t="s">
        <v>542</v>
      </c>
      <c r="I67" s="75" t="str">
        <f>IF(TableCoA[[#This Row],[Account]]&lt;1000,"Budget Account","Normal account")</f>
        <v>Normal account</v>
      </c>
    </row>
    <row r="68" spans="1:9" x14ac:dyDescent="0.2">
      <c r="A68" s="74">
        <v>5301</v>
      </c>
      <c r="B68" s="75" t="s">
        <v>356</v>
      </c>
      <c r="C68" s="76" t="s">
        <v>553</v>
      </c>
      <c r="D68" s="75" t="s">
        <v>27</v>
      </c>
      <c r="E68" s="76" t="s">
        <v>539</v>
      </c>
      <c r="F68" s="75" t="s">
        <v>540</v>
      </c>
      <c r="G68" s="76" t="s">
        <v>541</v>
      </c>
      <c r="H68" s="75" t="s">
        <v>542</v>
      </c>
      <c r="I68" s="75" t="str">
        <f>IF(TableCoA[[#This Row],[Account]]&lt;1000,"Budget Account","Normal account")</f>
        <v>Normal account</v>
      </c>
    </row>
    <row r="69" spans="1:9" x14ac:dyDescent="0.2">
      <c r="A69" s="74">
        <v>5302</v>
      </c>
      <c r="B69" s="75" t="s">
        <v>449</v>
      </c>
      <c r="C69" s="76" t="s">
        <v>553</v>
      </c>
      <c r="D69" s="75" t="s">
        <v>27</v>
      </c>
      <c r="E69" s="76" t="s">
        <v>539</v>
      </c>
      <c r="F69" s="75" t="s">
        <v>540</v>
      </c>
      <c r="G69" s="76" t="s">
        <v>541</v>
      </c>
      <c r="H69" s="75" t="s">
        <v>542</v>
      </c>
      <c r="I69" s="75" t="str">
        <f>IF(TableCoA[[#This Row],[Account]]&lt;1000,"Budget Account","Normal account")</f>
        <v>Normal account</v>
      </c>
    </row>
    <row r="70" spans="1:9" x14ac:dyDescent="0.2">
      <c r="A70" s="74">
        <v>5303</v>
      </c>
      <c r="B70" s="75" t="s">
        <v>357</v>
      </c>
      <c r="C70" s="76" t="s">
        <v>553</v>
      </c>
      <c r="D70" s="75" t="s">
        <v>27</v>
      </c>
      <c r="E70" s="76" t="s">
        <v>539</v>
      </c>
      <c r="F70" s="75" t="s">
        <v>540</v>
      </c>
      <c r="G70" s="76" t="s">
        <v>541</v>
      </c>
      <c r="H70" s="75" t="s">
        <v>542</v>
      </c>
      <c r="I70" s="75" t="str">
        <f>IF(TableCoA[[#This Row],[Account]]&lt;1000,"Budget Account","Normal account")</f>
        <v>Normal account</v>
      </c>
    </row>
    <row r="71" spans="1:9" x14ac:dyDescent="0.2">
      <c r="A71" s="74">
        <v>5304</v>
      </c>
      <c r="B71" s="75" t="s">
        <v>358</v>
      </c>
      <c r="C71" s="76" t="s">
        <v>553</v>
      </c>
      <c r="D71" s="75" t="s">
        <v>27</v>
      </c>
      <c r="E71" s="76" t="s">
        <v>539</v>
      </c>
      <c r="F71" s="75" t="s">
        <v>540</v>
      </c>
      <c r="G71" s="76" t="s">
        <v>541</v>
      </c>
      <c r="H71" s="75" t="s">
        <v>542</v>
      </c>
      <c r="I71" s="75" t="str">
        <f>IF(TableCoA[[#This Row],[Account]]&lt;1000,"Budget Account","Normal account")</f>
        <v>Normal account</v>
      </c>
    </row>
    <row r="72" spans="1:9" x14ac:dyDescent="0.2">
      <c r="A72" s="74">
        <v>5305</v>
      </c>
      <c r="B72" s="75" t="s">
        <v>359</v>
      </c>
      <c r="C72" s="76" t="s">
        <v>553</v>
      </c>
      <c r="D72" s="75" t="s">
        <v>27</v>
      </c>
      <c r="E72" s="76" t="s">
        <v>539</v>
      </c>
      <c r="F72" s="75" t="s">
        <v>540</v>
      </c>
      <c r="G72" s="76" t="s">
        <v>541</v>
      </c>
      <c r="H72" s="75" t="s">
        <v>542</v>
      </c>
      <c r="I72" s="75" t="str">
        <f>IF(TableCoA[[#This Row],[Account]]&lt;1000,"Budget Account","Normal account")</f>
        <v>Normal account</v>
      </c>
    </row>
    <row r="73" spans="1:9" x14ac:dyDescent="0.2">
      <c r="A73" s="74">
        <v>5306</v>
      </c>
      <c r="B73" s="75" t="s">
        <v>29</v>
      </c>
      <c r="C73" s="76" t="s">
        <v>553</v>
      </c>
      <c r="D73" s="75" t="s">
        <v>27</v>
      </c>
      <c r="E73" s="76" t="s">
        <v>539</v>
      </c>
      <c r="F73" s="75" t="s">
        <v>540</v>
      </c>
      <c r="G73" s="76" t="s">
        <v>541</v>
      </c>
      <c r="H73" s="75" t="s">
        <v>542</v>
      </c>
      <c r="I73" s="75" t="str">
        <f>IF(TableCoA[[#This Row],[Account]]&lt;1000,"Budget Account","Normal account")</f>
        <v>Normal account</v>
      </c>
    </row>
    <row r="74" spans="1:9" x14ac:dyDescent="0.2">
      <c r="A74" s="74">
        <v>5307</v>
      </c>
      <c r="B74" s="75" t="s">
        <v>360</v>
      </c>
      <c r="C74" s="76" t="s">
        <v>553</v>
      </c>
      <c r="D74" s="75" t="s">
        <v>27</v>
      </c>
      <c r="E74" s="76" t="s">
        <v>539</v>
      </c>
      <c r="F74" s="75" t="s">
        <v>540</v>
      </c>
      <c r="G74" s="76" t="s">
        <v>541</v>
      </c>
      <c r="H74" s="75" t="s">
        <v>542</v>
      </c>
      <c r="I74" s="75" t="str">
        <f>IF(TableCoA[[#This Row],[Account]]&lt;1000,"Budget Account","Normal account")</f>
        <v>Normal account</v>
      </c>
    </row>
    <row r="75" spans="1:9" x14ac:dyDescent="0.2">
      <c r="A75" s="74">
        <v>5308</v>
      </c>
      <c r="B75" s="75" t="s">
        <v>30</v>
      </c>
      <c r="C75" s="76" t="s">
        <v>553</v>
      </c>
      <c r="D75" s="75" t="s">
        <v>27</v>
      </c>
      <c r="E75" s="76" t="s">
        <v>539</v>
      </c>
      <c r="F75" s="75" t="s">
        <v>540</v>
      </c>
      <c r="G75" s="76" t="s">
        <v>541</v>
      </c>
      <c r="H75" s="75" t="s">
        <v>542</v>
      </c>
      <c r="I75" s="75" t="str">
        <f>IF(TableCoA[[#This Row],[Account]]&lt;1000,"Budget Account","Normal account")</f>
        <v>Normal account</v>
      </c>
    </row>
    <row r="76" spans="1:9" x14ac:dyDescent="0.2">
      <c r="A76" s="74">
        <v>5309</v>
      </c>
      <c r="B76" s="75" t="s">
        <v>31</v>
      </c>
      <c r="C76" s="76" t="s">
        <v>553</v>
      </c>
      <c r="D76" s="75" t="s">
        <v>27</v>
      </c>
      <c r="E76" s="76" t="s">
        <v>539</v>
      </c>
      <c r="F76" s="75" t="s">
        <v>540</v>
      </c>
      <c r="G76" s="76" t="s">
        <v>541</v>
      </c>
      <c r="H76" s="75" t="s">
        <v>542</v>
      </c>
      <c r="I76" s="75" t="str">
        <f>IF(TableCoA[[#This Row],[Account]]&lt;1000,"Budget Account","Normal account")</f>
        <v>Normal account</v>
      </c>
    </row>
    <row r="77" spans="1:9" x14ac:dyDescent="0.2">
      <c r="A77" s="74">
        <v>5399</v>
      </c>
      <c r="B77" s="75" t="s">
        <v>32</v>
      </c>
      <c r="C77" s="76" t="s">
        <v>553</v>
      </c>
      <c r="D77" s="75" t="s">
        <v>27</v>
      </c>
      <c r="E77" s="76" t="s">
        <v>539</v>
      </c>
      <c r="F77" s="75" t="s">
        <v>540</v>
      </c>
      <c r="G77" s="76" t="s">
        <v>541</v>
      </c>
      <c r="H77" s="75" t="s">
        <v>542</v>
      </c>
      <c r="I77" s="75" t="str">
        <f>IF(TableCoA[[#This Row],[Account]]&lt;1000,"Budget Account","Normal account")</f>
        <v>Normal account</v>
      </c>
    </row>
    <row r="78" spans="1:9" x14ac:dyDescent="0.2">
      <c r="A78" s="74">
        <v>5703</v>
      </c>
      <c r="B78" s="75" t="s">
        <v>33</v>
      </c>
      <c r="C78" s="76" t="s">
        <v>553</v>
      </c>
      <c r="D78" s="75" t="s">
        <v>27</v>
      </c>
      <c r="E78" s="76" t="s">
        <v>539</v>
      </c>
      <c r="F78" s="75" t="s">
        <v>540</v>
      </c>
      <c r="G78" s="76" t="s">
        <v>541</v>
      </c>
      <c r="H78" s="75" t="s">
        <v>542</v>
      </c>
      <c r="I78" s="75" t="str">
        <f>IF(TableCoA[[#This Row],[Account]]&lt;1000,"Budget Account","Normal account")</f>
        <v>Normal account</v>
      </c>
    </row>
    <row r="79" spans="1:9" x14ac:dyDescent="0.2">
      <c r="A79" s="74">
        <v>5704</v>
      </c>
      <c r="B79" s="75" t="s">
        <v>34</v>
      </c>
      <c r="C79" s="76" t="s">
        <v>553</v>
      </c>
      <c r="D79" s="75" t="s">
        <v>27</v>
      </c>
      <c r="E79" s="76" t="s">
        <v>539</v>
      </c>
      <c r="F79" s="75" t="s">
        <v>540</v>
      </c>
      <c r="G79" s="76" t="s">
        <v>541</v>
      </c>
      <c r="H79" s="75" t="s">
        <v>542</v>
      </c>
      <c r="I79" s="75" t="str">
        <f>IF(TableCoA[[#This Row],[Account]]&lt;1000,"Budget Account","Normal account")</f>
        <v>Normal account</v>
      </c>
    </row>
    <row r="80" spans="1:9" x14ac:dyDescent="0.2">
      <c r="A80" s="74">
        <v>5705</v>
      </c>
      <c r="B80" s="75" t="s">
        <v>35</v>
      </c>
      <c r="C80" s="76" t="s">
        <v>553</v>
      </c>
      <c r="D80" s="75" t="s">
        <v>27</v>
      </c>
      <c r="E80" s="76" t="s">
        <v>539</v>
      </c>
      <c r="F80" s="75" t="s">
        <v>540</v>
      </c>
      <c r="G80" s="76" t="s">
        <v>541</v>
      </c>
      <c r="H80" s="75" t="s">
        <v>542</v>
      </c>
      <c r="I80" s="75" t="str">
        <f>IF(TableCoA[[#This Row],[Account]]&lt;1000,"Budget Account","Normal account")</f>
        <v>Normal account</v>
      </c>
    </row>
    <row r="81" spans="1:9" x14ac:dyDescent="0.2">
      <c r="A81" s="74">
        <v>540</v>
      </c>
      <c r="B81" s="75" t="s">
        <v>36</v>
      </c>
      <c r="C81" s="76" t="s">
        <v>555</v>
      </c>
      <c r="D81" s="75" t="s">
        <v>36</v>
      </c>
      <c r="E81" s="76" t="s">
        <v>539</v>
      </c>
      <c r="F81" s="75" t="s">
        <v>540</v>
      </c>
      <c r="G81" s="76" t="s">
        <v>541</v>
      </c>
      <c r="H81" s="75" t="s">
        <v>542</v>
      </c>
      <c r="I81" s="75" t="str">
        <f>IF(TableCoA[[#This Row],[Account]]&lt;1000,"Budget Account","Normal account")</f>
        <v>Budget Account</v>
      </c>
    </row>
    <row r="82" spans="1:9" x14ac:dyDescent="0.2">
      <c r="A82" s="74">
        <v>5400</v>
      </c>
      <c r="B82" s="75" t="s">
        <v>37</v>
      </c>
      <c r="C82" s="76" t="s">
        <v>555</v>
      </c>
      <c r="D82" s="75" t="s">
        <v>36</v>
      </c>
      <c r="E82" s="76" t="s">
        <v>539</v>
      </c>
      <c r="F82" s="75" t="s">
        <v>540</v>
      </c>
      <c r="G82" s="76" t="s">
        <v>541</v>
      </c>
      <c r="H82" s="75" t="s">
        <v>542</v>
      </c>
      <c r="I82" s="75" t="str">
        <f>IF(TableCoA[[#This Row],[Account]]&lt;1000,"Budget Account","Normal account")</f>
        <v>Normal account</v>
      </c>
    </row>
    <row r="83" spans="1:9" x14ac:dyDescent="0.2">
      <c r="A83" s="74">
        <v>5401</v>
      </c>
      <c r="B83" s="75" t="s">
        <v>38</v>
      </c>
      <c r="C83" s="76" t="s">
        <v>555</v>
      </c>
      <c r="D83" s="75" t="s">
        <v>36</v>
      </c>
      <c r="E83" s="76" t="s">
        <v>539</v>
      </c>
      <c r="F83" s="75" t="s">
        <v>540</v>
      </c>
      <c r="G83" s="76" t="s">
        <v>541</v>
      </c>
      <c r="H83" s="75" t="s">
        <v>542</v>
      </c>
      <c r="I83" s="75" t="str">
        <f>IF(TableCoA[[#This Row],[Account]]&lt;1000,"Budget Account","Normal account")</f>
        <v>Normal account</v>
      </c>
    </row>
    <row r="84" spans="1:9" x14ac:dyDescent="0.2">
      <c r="A84" s="74">
        <v>5403</v>
      </c>
      <c r="B84" s="75" t="s">
        <v>39</v>
      </c>
      <c r="C84" s="76" t="s">
        <v>555</v>
      </c>
      <c r="D84" s="75" t="s">
        <v>36</v>
      </c>
      <c r="E84" s="76" t="s">
        <v>539</v>
      </c>
      <c r="F84" s="75" t="s">
        <v>540</v>
      </c>
      <c r="G84" s="76" t="s">
        <v>541</v>
      </c>
      <c r="H84" s="75" t="s">
        <v>542</v>
      </c>
      <c r="I84" s="75" t="str">
        <f>IF(TableCoA[[#This Row],[Account]]&lt;1000,"Budget Account","Normal account")</f>
        <v>Normal account</v>
      </c>
    </row>
    <row r="85" spans="1:9" x14ac:dyDescent="0.2">
      <c r="A85" s="74">
        <v>5404</v>
      </c>
      <c r="B85" s="75" t="s">
        <v>40</v>
      </c>
      <c r="C85" s="76" t="s">
        <v>555</v>
      </c>
      <c r="D85" s="75" t="s">
        <v>36</v>
      </c>
      <c r="E85" s="76" t="s">
        <v>539</v>
      </c>
      <c r="F85" s="75" t="s">
        <v>540</v>
      </c>
      <c r="G85" s="76" t="s">
        <v>541</v>
      </c>
      <c r="H85" s="75" t="s">
        <v>542</v>
      </c>
      <c r="I85" s="75" t="str">
        <f>IF(TableCoA[[#This Row],[Account]]&lt;1000,"Budget Account","Normal account")</f>
        <v>Normal account</v>
      </c>
    </row>
    <row r="86" spans="1:9" x14ac:dyDescent="0.2">
      <c r="A86" s="74">
        <v>5405</v>
      </c>
      <c r="B86" s="75" t="s">
        <v>41</v>
      </c>
      <c r="C86" s="76" t="s">
        <v>555</v>
      </c>
      <c r="D86" s="75" t="s">
        <v>36</v>
      </c>
      <c r="E86" s="76" t="s">
        <v>539</v>
      </c>
      <c r="F86" s="75" t="s">
        <v>540</v>
      </c>
      <c r="G86" s="76" t="s">
        <v>541</v>
      </c>
      <c r="H86" s="75" t="s">
        <v>542</v>
      </c>
      <c r="I86" s="75" t="str">
        <f>IF(TableCoA[[#This Row],[Account]]&lt;1000,"Budget Account","Normal account")</f>
        <v>Normal account</v>
      </c>
    </row>
    <row r="87" spans="1:9" x14ac:dyDescent="0.2">
      <c r="A87" s="74">
        <v>5406</v>
      </c>
      <c r="B87" s="75" t="s">
        <v>42</v>
      </c>
      <c r="C87" s="76" t="s">
        <v>555</v>
      </c>
      <c r="D87" s="75" t="s">
        <v>36</v>
      </c>
      <c r="E87" s="76" t="s">
        <v>539</v>
      </c>
      <c r="F87" s="75" t="s">
        <v>540</v>
      </c>
      <c r="G87" s="76" t="s">
        <v>541</v>
      </c>
      <c r="H87" s="75" t="s">
        <v>542</v>
      </c>
      <c r="I87" s="75" t="str">
        <f>IF(TableCoA[[#This Row],[Account]]&lt;1000,"Budget Account","Normal account")</f>
        <v>Normal account</v>
      </c>
    </row>
    <row r="88" spans="1:9" x14ac:dyDescent="0.2">
      <c r="A88" s="74">
        <v>5407</v>
      </c>
      <c r="B88" s="75" t="s">
        <v>43</v>
      </c>
      <c r="C88" s="76" t="s">
        <v>555</v>
      </c>
      <c r="D88" s="75" t="s">
        <v>36</v>
      </c>
      <c r="E88" s="76" t="s">
        <v>539</v>
      </c>
      <c r="F88" s="75" t="s">
        <v>540</v>
      </c>
      <c r="G88" s="76" t="s">
        <v>541</v>
      </c>
      <c r="H88" s="75" t="s">
        <v>542</v>
      </c>
      <c r="I88" s="75" t="str">
        <f>IF(TableCoA[[#This Row],[Account]]&lt;1000,"Budget Account","Normal account")</f>
        <v>Normal account</v>
      </c>
    </row>
    <row r="89" spans="1:9" x14ac:dyDescent="0.2">
      <c r="A89" s="74">
        <v>5408</v>
      </c>
      <c r="B89" s="75" t="s">
        <v>44</v>
      </c>
      <c r="C89" s="76" t="s">
        <v>555</v>
      </c>
      <c r="D89" s="75" t="s">
        <v>36</v>
      </c>
      <c r="E89" s="76" t="s">
        <v>539</v>
      </c>
      <c r="F89" s="75" t="s">
        <v>540</v>
      </c>
      <c r="G89" s="76" t="s">
        <v>541</v>
      </c>
      <c r="H89" s="75" t="s">
        <v>542</v>
      </c>
      <c r="I89" s="75" t="str">
        <f>IF(TableCoA[[#This Row],[Account]]&lt;1000,"Budget Account","Normal account")</f>
        <v>Normal account</v>
      </c>
    </row>
    <row r="90" spans="1:9" x14ac:dyDescent="0.2">
      <c r="A90" s="74">
        <v>5409</v>
      </c>
      <c r="B90" s="75" t="s">
        <v>45</v>
      </c>
      <c r="C90" s="76" t="s">
        <v>555</v>
      </c>
      <c r="D90" s="75" t="s">
        <v>36</v>
      </c>
      <c r="E90" s="76" t="s">
        <v>539</v>
      </c>
      <c r="F90" s="75" t="s">
        <v>540</v>
      </c>
      <c r="G90" s="76" t="s">
        <v>541</v>
      </c>
      <c r="H90" s="75" t="s">
        <v>542</v>
      </c>
      <c r="I90" s="75" t="str">
        <f>IF(TableCoA[[#This Row],[Account]]&lt;1000,"Budget Account","Normal account")</f>
        <v>Normal account</v>
      </c>
    </row>
    <row r="91" spans="1:9" x14ac:dyDescent="0.2">
      <c r="A91" s="74">
        <v>5410</v>
      </c>
      <c r="B91" s="75" t="s">
        <v>46</v>
      </c>
      <c r="C91" s="76" t="s">
        <v>555</v>
      </c>
      <c r="D91" s="75" t="s">
        <v>36</v>
      </c>
      <c r="E91" s="76" t="s">
        <v>539</v>
      </c>
      <c r="F91" s="75" t="s">
        <v>540</v>
      </c>
      <c r="G91" s="76" t="s">
        <v>541</v>
      </c>
      <c r="H91" s="75" t="s">
        <v>542</v>
      </c>
      <c r="I91" s="75" t="str">
        <f>IF(TableCoA[[#This Row],[Account]]&lt;1000,"Budget Account","Normal account")</f>
        <v>Normal account</v>
      </c>
    </row>
    <row r="92" spans="1:9" x14ac:dyDescent="0.2">
      <c r="A92" s="74">
        <v>5411</v>
      </c>
      <c r="B92" s="75" t="s">
        <v>47</v>
      </c>
      <c r="C92" s="76" t="s">
        <v>555</v>
      </c>
      <c r="D92" s="75" t="s">
        <v>36</v>
      </c>
      <c r="E92" s="76" t="s">
        <v>539</v>
      </c>
      <c r="F92" s="75" t="s">
        <v>540</v>
      </c>
      <c r="G92" s="76" t="s">
        <v>541</v>
      </c>
      <c r="H92" s="75" t="s">
        <v>542</v>
      </c>
      <c r="I92" s="75" t="str">
        <f>IF(TableCoA[[#This Row],[Account]]&lt;1000,"Budget Account","Normal account")</f>
        <v>Normal account</v>
      </c>
    </row>
    <row r="93" spans="1:9" x14ac:dyDescent="0.2">
      <c r="A93" s="74">
        <v>5412</v>
      </c>
      <c r="B93" s="75" t="s">
        <v>48</v>
      </c>
      <c r="C93" s="76" t="s">
        <v>555</v>
      </c>
      <c r="D93" s="75" t="s">
        <v>36</v>
      </c>
      <c r="E93" s="76" t="s">
        <v>539</v>
      </c>
      <c r="F93" s="75" t="s">
        <v>540</v>
      </c>
      <c r="G93" s="76" t="s">
        <v>541</v>
      </c>
      <c r="H93" s="75" t="s">
        <v>542</v>
      </c>
      <c r="I93" s="75" t="str">
        <f>IF(TableCoA[[#This Row],[Account]]&lt;1000,"Budget Account","Normal account")</f>
        <v>Normal account</v>
      </c>
    </row>
    <row r="94" spans="1:9" x14ac:dyDescent="0.2">
      <c r="A94" s="74">
        <v>5499</v>
      </c>
      <c r="B94" s="75" t="s">
        <v>49</v>
      </c>
      <c r="C94" s="76" t="s">
        <v>555</v>
      </c>
      <c r="D94" s="75" t="s">
        <v>36</v>
      </c>
      <c r="E94" s="76" t="s">
        <v>539</v>
      </c>
      <c r="F94" s="75" t="s">
        <v>540</v>
      </c>
      <c r="G94" s="76" t="s">
        <v>541</v>
      </c>
      <c r="H94" s="75" t="s">
        <v>542</v>
      </c>
      <c r="I94" s="75" t="str">
        <f>IF(TableCoA[[#This Row],[Account]]&lt;1000,"Budget Account","Normal account")</f>
        <v>Normal account</v>
      </c>
    </row>
    <row r="95" spans="1:9" x14ac:dyDescent="0.2">
      <c r="A95" s="74">
        <v>550</v>
      </c>
      <c r="B95" s="75" t="s">
        <v>50</v>
      </c>
      <c r="C95" s="76" t="s">
        <v>556</v>
      </c>
      <c r="D95" s="75" t="s">
        <v>50</v>
      </c>
      <c r="E95" s="76" t="s">
        <v>539</v>
      </c>
      <c r="F95" s="75" t="s">
        <v>540</v>
      </c>
      <c r="G95" s="76" t="s">
        <v>541</v>
      </c>
      <c r="H95" s="75" t="s">
        <v>542</v>
      </c>
      <c r="I95" s="75" t="str">
        <f>IF(TableCoA[[#This Row],[Account]]&lt;1000,"Budget Account","Normal account")</f>
        <v>Budget Account</v>
      </c>
    </row>
    <row r="96" spans="1:9" x14ac:dyDescent="0.2">
      <c r="A96" s="74">
        <v>5500</v>
      </c>
      <c r="B96" s="75" t="s">
        <v>51</v>
      </c>
      <c r="C96" s="76" t="s">
        <v>556</v>
      </c>
      <c r="D96" s="75" t="s">
        <v>50</v>
      </c>
      <c r="E96" s="76" t="s">
        <v>539</v>
      </c>
      <c r="F96" s="75" t="s">
        <v>540</v>
      </c>
      <c r="G96" s="76" t="s">
        <v>541</v>
      </c>
      <c r="H96" s="75" t="s">
        <v>542</v>
      </c>
      <c r="I96" s="75" t="str">
        <f>IF(TableCoA[[#This Row],[Account]]&lt;1000,"Budget Account","Normal account")</f>
        <v>Normal account</v>
      </c>
    </row>
    <row r="97" spans="1:9" x14ac:dyDescent="0.2">
      <c r="A97" s="74">
        <v>5502</v>
      </c>
      <c r="B97" s="75" t="s">
        <v>361</v>
      </c>
      <c r="C97" s="76" t="s">
        <v>556</v>
      </c>
      <c r="D97" s="75" t="s">
        <v>50</v>
      </c>
      <c r="E97" s="76" t="s">
        <v>539</v>
      </c>
      <c r="F97" s="75" t="s">
        <v>540</v>
      </c>
      <c r="G97" s="76" t="s">
        <v>541</v>
      </c>
      <c r="H97" s="75" t="s">
        <v>542</v>
      </c>
      <c r="I97" s="75" t="str">
        <f>IF(TableCoA[[#This Row],[Account]]&lt;1000,"Budget Account","Normal account")</f>
        <v>Normal account</v>
      </c>
    </row>
    <row r="98" spans="1:9" x14ac:dyDescent="0.2">
      <c r="A98" s="74">
        <v>5503</v>
      </c>
      <c r="B98" s="75" t="s">
        <v>450</v>
      </c>
      <c r="C98" s="76" t="s">
        <v>556</v>
      </c>
      <c r="D98" s="75" t="s">
        <v>50</v>
      </c>
      <c r="E98" s="76" t="s">
        <v>539</v>
      </c>
      <c r="F98" s="75" t="s">
        <v>540</v>
      </c>
      <c r="G98" s="76" t="s">
        <v>541</v>
      </c>
      <c r="H98" s="75" t="s">
        <v>542</v>
      </c>
      <c r="I98" s="75" t="str">
        <f>IF(TableCoA[[#This Row],[Account]]&lt;1000,"Budget Account","Normal account")</f>
        <v>Normal account</v>
      </c>
    </row>
    <row r="99" spans="1:9" x14ac:dyDescent="0.2">
      <c r="A99" s="74">
        <v>5504</v>
      </c>
      <c r="B99" s="75" t="s">
        <v>362</v>
      </c>
      <c r="C99" s="76" t="s">
        <v>556</v>
      </c>
      <c r="D99" s="75" t="s">
        <v>50</v>
      </c>
      <c r="E99" s="76" t="s">
        <v>539</v>
      </c>
      <c r="F99" s="75" t="s">
        <v>540</v>
      </c>
      <c r="G99" s="76" t="s">
        <v>541</v>
      </c>
      <c r="H99" s="75" t="s">
        <v>542</v>
      </c>
      <c r="I99" s="75" t="str">
        <f>IF(TableCoA[[#This Row],[Account]]&lt;1000,"Budget Account","Normal account")</f>
        <v>Normal account</v>
      </c>
    </row>
    <row r="100" spans="1:9" x14ac:dyDescent="0.2">
      <c r="A100" s="74">
        <v>5599</v>
      </c>
      <c r="B100" s="75" t="s">
        <v>363</v>
      </c>
      <c r="C100" s="76" t="s">
        <v>556</v>
      </c>
      <c r="D100" s="75" t="s">
        <v>50</v>
      </c>
      <c r="E100" s="76" t="s">
        <v>539</v>
      </c>
      <c r="F100" s="75" t="s">
        <v>540</v>
      </c>
      <c r="G100" s="76" t="s">
        <v>541</v>
      </c>
      <c r="H100" s="75" t="s">
        <v>542</v>
      </c>
      <c r="I100" s="75" t="str">
        <f>IF(TableCoA[[#This Row],[Account]]&lt;1000,"Budget Account","Normal account")</f>
        <v>Normal account</v>
      </c>
    </row>
    <row r="101" spans="1:9" x14ac:dyDescent="0.2">
      <c r="A101" s="74">
        <v>560</v>
      </c>
      <c r="B101" s="75" t="s">
        <v>52</v>
      </c>
      <c r="C101" s="76" t="s">
        <v>557</v>
      </c>
      <c r="D101" s="75" t="s">
        <v>52</v>
      </c>
      <c r="E101" s="76" t="s">
        <v>539</v>
      </c>
      <c r="F101" s="75" t="s">
        <v>540</v>
      </c>
      <c r="G101" s="76" t="s">
        <v>541</v>
      </c>
      <c r="H101" s="75" t="s">
        <v>542</v>
      </c>
      <c r="I101" s="75" t="str">
        <f>IF(TableCoA[[#This Row],[Account]]&lt;1000,"Budget Account","Normal account")</f>
        <v>Budget Account</v>
      </c>
    </row>
    <row r="102" spans="1:9" x14ac:dyDescent="0.2">
      <c r="A102" s="74">
        <v>5600</v>
      </c>
      <c r="B102" s="75" t="s">
        <v>53</v>
      </c>
      <c r="C102" s="76" t="s">
        <v>557</v>
      </c>
      <c r="D102" s="75" t="s">
        <v>52</v>
      </c>
      <c r="E102" s="76" t="s">
        <v>539</v>
      </c>
      <c r="F102" s="75" t="s">
        <v>540</v>
      </c>
      <c r="G102" s="76" t="s">
        <v>541</v>
      </c>
      <c r="H102" s="75" t="s">
        <v>542</v>
      </c>
      <c r="I102" s="75" t="str">
        <f>IF(TableCoA[[#This Row],[Account]]&lt;1000,"Budget Account","Normal account")</f>
        <v>Normal account</v>
      </c>
    </row>
    <row r="103" spans="1:9" x14ac:dyDescent="0.2">
      <c r="A103" s="74">
        <v>5601</v>
      </c>
      <c r="B103" s="75" t="s">
        <v>54</v>
      </c>
      <c r="C103" s="76" t="s">
        <v>557</v>
      </c>
      <c r="D103" s="75" t="s">
        <v>52</v>
      </c>
      <c r="E103" s="76" t="s">
        <v>539</v>
      </c>
      <c r="F103" s="75" t="s">
        <v>540</v>
      </c>
      <c r="G103" s="76" t="s">
        <v>541</v>
      </c>
      <c r="H103" s="75" t="s">
        <v>542</v>
      </c>
      <c r="I103" s="75" t="str">
        <f>IF(TableCoA[[#This Row],[Account]]&lt;1000,"Budget Account","Normal account")</f>
        <v>Normal account</v>
      </c>
    </row>
    <row r="104" spans="1:9" x14ac:dyDescent="0.2">
      <c r="A104" s="74">
        <v>5602</v>
      </c>
      <c r="B104" s="75" t="s">
        <v>55</v>
      </c>
      <c r="C104" s="76" t="s">
        <v>557</v>
      </c>
      <c r="D104" s="75" t="s">
        <v>52</v>
      </c>
      <c r="E104" s="76" t="s">
        <v>539</v>
      </c>
      <c r="F104" s="75" t="s">
        <v>540</v>
      </c>
      <c r="G104" s="76" t="s">
        <v>541</v>
      </c>
      <c r="H104" s="75" t="s">
        <v>542</v>
      </c>
      <c r="I104" s="75" t="str">
        <f>IF(TableCoA[[#This Row],[Account]]&lt;1000,"Budget Account","Normal account")</f>
        <v>Normal account</v>
      </c>
    </row>
    <row r="105" spans="1:9" x14ac:dyDescent="0.2">
      <c r="A105" s="74">
        <v>5603</v>
      </c>
      <c r="B105" s="75" t="s">
        <v>56</v>
      </c>
      <c r="C105" s="76" t="s">
        <v>557</v>
      </c>
      <c r="D105" s="75" t="s">
        <v>52</v>
      </c>
      <c r="E105" s="76" t="s">
        <v>539</v>
      </c>
      <c r="F105" s="75" t="s">
        <v>540</v>
      </c>
      <c r="G105" s="76" t="s">
        <v>541</v>
      </c>
      <c r="H105" s="75" t="s">
        <v>542</v>
      </c>
      <c r="I105" s="75" t="str">
        <f>IF(TableCoA[[#This Row],[Account]]&lt;1000,"Budget Account","Normal account")</f>
        <v>Normal account</v>
      </c>
    </row>
    <row r="106" spans="1:9" x14ac:dyDescent="0.2">
      <c r="A106" s="74">
        <v>5604</v>
      </c>
      <c r="B106" s="75" t="s">
        <v>58</v>
      </c>
      <c r="C106" s="76" t="s">
        <v>557</v>
      </c>
      <c r="D106" s="75" t="s">
        <v>52</v>
      </c>
      <c r="E106" s="76" t="s">
        <v>539</v>
      </c>
      <c r="F106" s="75" t="s">
        <v>540</v>
      </c>
      <c r="G106" s="76" t="s">
        <v>541</v>
      </c>
      <c r="H106" s="75" t="s">
        <v>542</v>
      </c>
      <c r="I106" s="75" t="str">
        <f>IF(TableCoA[[#This Row],[Account]]&lt;1000,"Budget Account","Normal account")</f>
        <v>Normal account</v>
      </c>
    </row>
    <row r="107" spans="1:9" x14ac:dyDescent="0.2">
      <c r="A107" s="74">
        <v>5605</v>
      </c>
      <c r="B107" s="75" t="s">
        <v>451</v>
      </c>
      <c r="C107" s="76" t="s">
        <v>557</v>
      </c>
      <c r="D107" s="75" t="s">
        <v>52</v>
      </c>
      <c r="E107" s="76" t="s">
        <v>539</v>
      </c>
      <c r="F107" s="75" t="s">
        <v>540</v>
      </c>
      <c r="G107" s="76" t="s">
        <v>541</v>
      </c>
      <c r="H107" s="75" t="s">
        <v>542</v>
      </c>
      <c r="I107" s="75" t="str">
        <f>IF(TableCoA[[#This Row],[Account]]&lt;1000,"Budget Account","Normal account")</f>
        <v>Normal account</v>
      </c>
    </row>
    <row r="108" spans="1:9" x14ac:dyDescent="0.2">
      <c r="A108" s="74">
        <v>5607</v>
      </c>
      <c r="B108" s="75" t="s">
        <v>59</v>
      </c>
      <c r="C108" s="76" t="s">
        <v>557</v>
      </c>
      <c r="D108" s="75" t="s">
        <v>52</v>
      </c>
      <c r="E108" s="76" t="s">
        <v>539</v>
      </c>
      <c r="F108" s="75" t="s">
        <v>540</v>
      </c>
      <c r="G108" s="76" t="s">
        <v>541</v>
      </c>
      <c r="H108" s="75" t="s">
        <v>542</v>
      </c>
      <c r="I108" s="75" t="str">
        <f>IF(TableCoA[[#This Row],[Account]]&lt;1000,"Budget Account","Normal account")</f>
        <v>Normal account</v>
      </c>
    </row>
    <row r="109" spans="1:9" x14ac:dyDescent="0.2">
      <c r="A109" s="74">
        <v>5608</v>
      </c>
      <c r="B109" s="75" t="s">
        <v>452</v>
      </c>
      <c r="C109" s="76" t="s">
        <v>557</v>
      </c>
      <c r="D109" s="75" t="s">
        <v>52</v>
      </c>
      <c r="E109" s="76" t="s">
        <v>539</v>
      </c>
      <c r="F109" s="75" t="s">
        <v>540</v>
      </c>
      <c r="G109" s="76" t="s">
        <v>541</v>
      </c>
      <c r="H109" s="75" t="s">
        <v>542</v>
      </c>
      <c r="I109" s="75" t="str">
        <f>IF(TableCoA[[#This Row],[Account]]&lt;1000,"Budget Account","Normal account")</f>
        <v>Normal account</v>
      </c>
    </row>
    <row r="110" spans="1:9" x14ac:dyDescent="0.2">
      <c r="A110" s="74">
        <v>5609</v>
      </c>
      <c r="B110" s="75" t="s">
        <v>60</v>
      </c>
      <c r="C110" s="76" t="s">
        <v>557</v>
      </c>
      <c r="D110" s="75" t="s">
        <v>52</v>
      </c>
      <c r="E110" s="76" t="s">
        <v>539</v>
      </c>
      <c r="F110" s="75" t="s">
        <v>540</v>
      </c>
      <c r="G110" s="76" t="s">
        <v>541</v>
      </c>
      <c r="H110" s="75" t="s">
        <v>542</v>
      </c>
      <c r="I110" s="75" t="str">
        <f>IF(TableCoA[[#This Row],[Account]]&lt;1000,"Budget Account","Normal account")</f>
        <v>Normal account</v>
      </c>
    </row>
    <row r="111" spans="1:9" x14ac:dyDescent="0.2">
      <c r="A111" s="74">
        <v>5699</v>
      </c>
      <c r="B111" s="75" t="s">
        <v>61</v>
      </c>
      <c r="C111" s="76" t="s">
        <v>557</v>
      </c>
      <c r="D111" s="75" t="s">
        <v>52</v>
      </c>
      <c r="E111" s="76" t="s">
        <v>539</v>
      </c>
      <c r="F111" s="75" t="s">
        <v>540</v>
      </c>
      <c r="G111" s="76" t="s">
        <v>541</v>
      </c>
      <c r="H111" s="75" t="s">
        <v>542</v>
      </c>
      <c r="I111" s="75" t="str">
        <f>IF(TableCoA[[#This Row],[Account]]&lt;1000,"Budget Account","Normal account")</f>
        <v>Normal account</v>
      </c>
    </row>
    <row r="112" spans="1:9" x14ac:dyDescent="0.2">
      <c r="A112" s="74">
        <v>570</v>
      </c>
      <c r="B112" s="75" t="s">
        <v>62</v>
      </c>
      <c r="C112" s="76" t="s">
        <v>558</v>
      </c>
      <c r="D112" s="75" t="s">
        <v>62</v>
      </c>
      <c r="E112" s="76" t="s">
        <v>539</v>
      </c>
      <c r="F112" s="75" t="s">
        <v>540</v>
      </c>
      <c r="G112" s="76" t="s">
        <v>541</v>
      </c>
      <c r="H112" s="75" t="s">
        <v>542</v>
      </c>
      <c r="I112" s="75" t="str">
        <f>IF(TableCoA[[#This Row],[Account]]&lt;1000,"Budget Account","Normal account")</f>
        <v>Budget Account</v>
      </c>
    </row>
    <row r="113" spans="1:9" x14ac:dyDescent="0.2">
      <c r="A113" s="74">
        <v>5700</v>
      </c>
      <c r="B113" s="75" t="s">
        <v>453</v>
      </c>
      <c r="C113" s="76" t="s">
        <v>558</v>
      </c>
      <c r="D113" s="75" t="s">
        <v>62</v>
      </c>
      <c r="E113" s="76" t="s">
        <v>539</v>
      </c>
      <c r="F113" s="75" t="s">
        <v>540</v>
      </c>
      <c r="G113" s="76" t="s">
        <v>541</v>
      </c>
      <c r="H113" s="75" t="s">
        <v>542</v>
      </c>
      <c r="I113" s="75" t="str">
        <f>IF(TableCoA[[#This Row],[Account]]&lt;1000,"Budget Account","Normal account")</f>
        <v>Normal account</v>
      </c>
    </row>
    <row r="114" spans="1:9" x14ac:dyDescent="0.2">
      <c r="A114" s="74">
        <v>5701</v>
      </c>
      <c r="B114" s="75" t="s">
        <v>63</v>
      </c>
      <c r="C114" s="76" t="s">
        <v>558</v>
      </c>
      <c r="D114" s="75" t="s">
        <v>62</v>
      </c>
      <c r="E114" s="76" t="s">
        <v>539</v>
      </c>
      <c r="F114" s="75" t="s">
        <v>540</v>
      </c>
      <c r="G114" s="76" t="s">
        <v>541</v>
      </c>
      <c r="H114" s="75" t="s">
        <v>542</v>
      </c>
      <c r="I114" s="75" t="str">
        <f>IF(TableCoA[[#This Row],[Account]]&lt;1000,"Budget Account","Normal account")</f>
        <v>Normal account</v>
      </c>
    </row>
    <row r="115" spans="1:9" x14ac:dyDescent="0.2">
      <c r="A115" s="74">
        <v>5702</v>
      </c>
      <c r="B115" s="75" t="s">
        <v>64</v>
      </c>
      <c r="C115" s="76" t="s">
        <v>558</v>
      </c>
      <c r="D115" s="75" t="s">
        <v>62</v>
      </c>
      <c r="E115" s="76" t="s">
        <v>539</v>
      </c>
      <c r="F115" s="75" t="s">
        <v>540</v>
      </c>
      <c r="G115" s="76" t="s">
        <v>541</v>
      </c>
      <c r="H115" s="75" t="s">
        <v>542</v>
      </c>
      <c r="I115" s="75" t="str">
        <f>IF(TableCoA[[#This Row],[Account]]&lt;1000,"Budget Account","Normal account")</f>
        <v>Normal account</v>
      </c>
    </row>
    <row r="116" spans="1:9" x14ac:dyDescent="0.2">
      <c r="A116" s="74">
        <v>5706</v>
      </c>
      <c r="B116" s="75" t="s">
        <v>65</v>
      </c>
      <c r="C116" s="76" t="s">
        <v>558</v>
      </c>
      <c r="D116" s="75" t="s">
        <v>62</v>
      </c>
      <c r="E116" s="76" t="s">
        <v>539</v>
      </c>
      <c r="F116" s="75" t="s">
        <v>540</v>
      </c>
      <c r="G116" s="76" t="s">
        <v>541</v>
      </c>
      <c r="H116" s="75" t="s">
        <v>542</v>
      </c>
      <c r="I116" s="75" t="str">
        <f>IF(TableCoA[[#This Row],[Account]]&lt;1000,"Budget Account","Normal account")</f>
        <v>Normal account</v>
      </c>
    </row>
    <row r="117" spans="1:9" x14ac:dyDescent="0.2">
      <c r="A117" s="74">
        <v>5707</v>
      </c>
      <c r="B117" s="75" t="s">
        <v>66</v>
      </c>
      <c r="C117" s="76" t="s">
        <v>558</v>
      </c>
      <c r="D117" s="75" t="s">
        <v>62</v>
      </c>
      <c r="E117" s="76" t="s">
        <v>539</v>
      </c>
      <c r="F117" s="75" t="s">
        <v>540</v>
      </c>
      <c r="G117" s="76" t="s">
        <v>541</v>
      </c>
      <c r="H117" s="75" t="s">
        <v>542</v>
      </c>
      <c r="I117" s="75" t="str">
        <f>IF(TableCoA[[#This Row],[Account]]&lt;1000,"Budget Account","Normal account")</f>
        <v>Normal account</v>
      </c>
    </row>
    <row r="118" spans="1:9" x14ac:dyDescent="0.2">
      <c r="A118" s="74">
        <v>5709</v>
      </c>
      <c r="B118" s="75" t="s">
        <v>67</v>
      </c>
      <c r="C118" s="76" t="s">
        <v>558</v>
      </c>
      <c r="D118" s="75" t="s">
        <v>62</v>
      </c>
      <c r="E118" s="76" t="s">
        <v>539</v>
      </c>
      <c r="F118" s="75" t="s">
        <v>540</v>
      </c>
      <c r="G118" s="76" t="s">
        <v>541</v>
      </c>
      <c r="H118" s="75" t="s">
        <v>542</v>
      </c>
      <c r="I118" s="75" t="str">
        <f>IF(TableCoA[[#This Row],[Account]]&lt;1000,"Budget Account","Normal account")</f>
        <v>Normal account</v>
      </c>
    </row>
    <row r="119" spans="1:9" x14ac:dyDescent="0.2">
      <c r="A119" s="74">
        <v>5711</v>
      </c>
      <c r="B119" s="75" t="s">
        <v>68</v>
      </c>
      <c r="C119" s="76" t="s">
        <v>558</v>
      </c>
      <c r="D119" s="75" t="s">
        <v>62</v>
      </c>
      <c r="E119" s="76" t="s">
        <v>539</v>
      </c>
      <c r="F119" s="75" t="s">
        <v>540</v>
      </c>
      <c r="G119" s="76" t="s">
        <v>541</v>
      </c>
      <c r="H119" s="75" t="s">
        <v>542</v>
      </c>
      <c r="I119" s="75" t="str">
        <f>IF(TableCoA[[#This Row],[Account]]&lt;1000,"Budget Account","Normal account")</f>
        <v>Normal account</v>
      </c>
    </row>
    <row r="120" spans="1:9" x14ac:dyDescent="0.2">
      <c r="A120" s="74">
        <v>5790</v>
      </c>
      <c r="B120" s="75" t="s">
        <v>69</v>
      </c>
      <c r="C120" s="76" t="s">
        <v>558</v>
      </c>
      <c r="D120" s="75" t="s">
        <v>62</v>
      </c>
      <c r="E120" s="76" t="s">
        <v>539</v>
      </c>
      <c r="F120" s="75" t="s">
        <v>540</v>
      </c>
      <c r="G120" s="76" t="s">
        <v>541</v>
      </c>
      <c r="H120" s="75" t="s">
        <v>542</v>
      </c>
      <c r="I120" s="75" t="str">
        <f>IF(TableCoA[[#This Row],[Account]]&lt;1000,"Budget Account","Normal account")</f>
        <v>Normal account</v>
      </c>
    </row>
    <row r="121" spans="1:9" x14ac:dyDescent="0.2">
      <c r="A121" s="74">
        <v>5798</v>
      </c>
      <c r="B121" s="75" t="s">
        <v>70</v>
      </c>
      <c r="C121" s="76" t="s">
        <v>558</v>
      </c>
      <c r="D121" s="75" t="s">
        <v>62</v>
      </c>
      <c r="E121" s="76" t="s">
        <v>539</v>
      </c>
      <c r="F121" s="75" t="s">
        <v>540</v>
      </c>
      <c r="G121" s="76" t="s">
        <v>541</v>
      </c>
      <c r="H121" s="75" t="s">
        <v>542</v>
      </c>
      <c r="I121" s="75" t="str">
        <f>IF(TableCoA[[#This Row],[Account]]&lt;1000,"Budget Account","Normal account")</f>
        <v>Normal account</v>
      </c>
    </row>
    <row r="122" spans="1:9" x14ac:dyDescent="0.2">
      <c r="A122" s="74">
        <v>5799</v>
      </c>
      <c r="B122" s="75" t="s">
        <v>71</v>
      </c>
      <c r="C122" s="76" t="s">
        <v>558</v>
      </c>
      <c r="D122" s="75" t="s">
        <v>62</v>
      </c>
      <c r="E122" s="76" t="s">
        <v>539</v>
      </c>
      <c r="F122" s="75" t="s">
        <v>540</v>
      </c>
      <c r="G122" s="76" t="s">
        <v>541</v>
      </c>
      <c r="H122" s="75" t="s">
        <v>542</v>
      </c>
      <c r="I122" s="75" t="str">
        <f>IF(TableCoA[[#This Row],[Account]]&lt;1000,"Budget Account","Normal account")</f>
        <v>Normal account</v>
      </c>
    </row>
    <row r="123" spans="1:9" x14ac:dyDescent="0.2">
      <c r="A123" s="74">
        <v>571</v>
      </c>
      <c r="B123" s="75" t="s">
        <v>364</v>
      </c>
      <c r="C123" s="76" t="s">
        <v>559</v>
      </c>
      <c r="D123" s="75" t="s">
        <v>454</v>
      </c>
      <c r="E123" s="76" t="s">
        <v>539</v>
      </c>
      <c r="F123" s="75" t="s">
        <v>540</v>
      </c>
      <c r="G123" s="76" t="s">
        <v>541</v>
      </c>
      <c r="H123" s="75" t="s">
        <v>542</v>
      </c>
      <c r="I123" s="75" t="str">
        <f>IF(TableCoA[[#This Row],[Account]]&lt;1000,"Budget Account","Normal account")</f>
        <v>Budget Account</v>
      </c>
    </row>
    <row r="124" spans="1:9" x14ac:dyDescent="0.2">
      <c r="A124" s="74">
        <v>5710</v>
      </c>
      <c r="B124" s="75" t="s">
        <v>560</v>
      </c>
      <c r="C124" s="76" t="s">
        <v>559</v>
      </c>
      <c r="D124" s="75" t="s">
        <v>454</v>
      </c>
      <c r="E124" s="76" t="s">
        <v>539</v>
      </c>
      <c r="F124" s="75" t="s">
        <v>540</v>
      </c>
      <c r="G124" s="76" t="s">
        <v>541</v>
      </c>
      <c r="H124" s="75" t="s">
        <v>542</v>
      </c>
      <c r="I124" s="75" t="str">
        <f>IF(TableCoA[[#This Row],[Account]]&lt;1000,"Budget Account","Normal account")</f>
        <v>Normal account</v>
      </c>
    </row>
    <row r="125" spans="1:9" x14ac:dyDescent="0.2">
      <c r="A125" s="74">
        <v>5712</v>
      </c>
      <c r="B125" s="75" t="s">
        <v>72</v>
      </c>
      <c r="C125" s="76" t="s">
        <v>559</v>
      </c>
      <c r="D125" s="75" t="s">
        <v>454</v>
      </c>
      <c r="E125" s="76" t="s">
        <v>539</v>
      </c>
      <c r="F125" s="75" t="s">
        <v>540</v>
      </c>
      <c r="G125" s="76" t="s">
        <v>541</v>
      </c>
      <c r="H125" s="75" t="s">
        <v>542</v>
      </c>
      <c r="I125" s="75" t="str">
        <f>IF(TableCoA[[#This Row],[Account]]&lt;1000,"Budget Account","Normal account")</f>
        <v>Normal account</v>
      </c>
    </row>
    <row r="126" spans="1:9" x14ac:dyDescent="0.2">
      <c r="A126" s="74">
        <v>578</v>
      </c>
      <c r="B126" s="75" t="s">
        <v>73</v>
      </c>
      <c r="C126" s="76" t="s">
        <v>561</v>
      </c>
      <c r="D126" s="75" t="s">
        <v>562</v>
      </c>
      <c r="E126" s="76" t="s">
        <v>539</v>
      </c>
      <c r="F126" s="75" t="s">
        <v>540</v>
      </c>
      <c r="G126" s="76" t="s">
        <v>541</v>
      </c>
      <c r="H126" s="75" t="s">
        <v>542</v>
      </c>
      <c r="I126" s="75" t="str">
        <f>IF(TableCoA[[#This Row],[Account]]&lt;1000,"Budget Account","Normal account")</f>
        <v>Budget Account</v>
      </c>
    </row>
    <row r="127" spans="1:9" x14ac:dyDescent="0.2">
      <c r="A127" s="74">
        <v>5780</v>
      </c>
      <c r="B127" s="75" t="s">
        <v>365</v>
      </c>
      <c r="C127" s="76" t="s">
        <v>561</v>
      </c>
      <c r="D127" s="75" t="s">
        <v>562</v>
      </c>
      <c r="E127" s="76" t="s">
        <v>539</v>
      </c>
      <c r="F127" s="75" t="s">
        <v>540</v>
      </c>
      <c r="G127" s="76" t="s">
        <v>541</v>
      </c>
      <c r="H127" s="75" t="s">
        <v>542</v>
      </c>
      <c r="I127" s="75" t="str">
        <f>IF(TableCoA[[#This Row],[Account]]&lt;1000,"Budget Account","Normal account")</f>
        <v>Normal account</v>
      </c>
    </row>
    <row r="128" spans="1:9" x14ac:dyDescent="0.2">
      <c r="A128" s="74">
        <v>580</v>
      </c>
      <c r="B128" s="75" t="s">
        <v>74</v>
      </c>
      <c r="C128" s="76" t="s">
        <v>563</v>
      </c>
      <c r="D128" s="75" t="s">
        <v>74</v>
      </c>
      <c r="E128" s="76" t="s">
        <v>564</v>
      </c>
      <c r="F128" s="75" t="s">
        <v>565</v>
      </c>
      <c r="G128" s="76" t="s">
        <v>541</v>
      </c>
      <c r="H128" s="75" t="s">
        <v>542</v>
      </c>
      <c r="I128" s="75" t="str">
        <f>IF(TableCoA[[#This Row],[Account]]&lt;1000,"Budget Account","Normal account")</f>
        <v>Budget Account</v>
      </c>
    </row>
    <row r="129" spans="1:9" x14ac:dyDescent="0.2">
      <c r="A129" s="74">
        <v>5800</v>
      </c>
      <c r="B129" s="75" t="s">
        <v>75</v>
      </c>
      <c r="C129" s="76" t="s">
        <v>563</v>
      </c>
      <c r="D129" s="75" t="s">
        <v>74</v>
      </c>
      <c r="E129" s="76" t="s">
        <v>564</v>
      </c>
      <c r="F129" s="75" t="s">
        <v>565</v>
      </c>
      <c r="G129" s="76" t="s">
        <v>541</v>
      </c>
      <c r="H129" s="75" t="s">
        <v>542</v>
      </c>
      <c r="I129" s="75" t="str">
        <f>IF(TableCoA[[#This Row],[Account]]&lt;1000,"Budget Account","Normal account")</f>
        <v>Normal account</v>
      </c>
    </row>
    <row r="130" spans="1:9" x14ac:dyDescent="0.2">
      <c r="A130" s="74">
        <v>581</v>
      </c>
      <c r="B130" s="75" t="s">
        <v>566</v>
      </c>
      <c r="C130" s="76" t="s">
        <v>567</v>
      </c>
      <c r="D130" s="75" t="s">
        <v>76</v>
      </c>
      <c r="E130" s="76" t="s">
        <v>564</v>
      </c>
      <c r="F130" s="75" t="s">
        <v>565</v>
      </c>
      <c r="G130" s="76" t="s">
        <v>541</v>
      </c>
      <c r="H130" s="75" t="s">
        <v>542</v>
      </c>
      <c r="I130" s="75" t="str">
        <f>IF(TableCoA[[#This Row],[Account]]&lt;1000,"Budget Account","Normal account")</f>
        <v>Budget Account</v>
      </c>
    </row>
    <row r="131" spans="1:9" x14ac:dyDescent="0.2">
      <c r="A131" s="74">
        <v>5810</v>
      </c>
      <c r="B131" s="75" t="s">
        <v>366</v>
      </c>
      <c r="C131" s="76" t="s">
        <v>567</v>
      </c>
      <c r="D131" s="75" t="s">
        <v>76</v>
      </c>
      <c r="E131" s="76" t="s">
        <v>564</v>
      </c>
      <c r="F131" s="75" t="s">
        <v>565</v>
      </c>
      <c r="G131" s="76" t="s">
        <v>541</v>
      </c>
      <c r="H131" s="75" t="s">
        <v>542</v>
      </c>
      <c r="I131" s="75" t="str">
        <f>IF(TableCoA[[#This Row],[Account]]&lt;1000,"Budget Account","Normal account")</f>
        <v>Normal account</v>
      </c>
    </row>
    <row r="132" spans="1:9" x14ac:dyDescent="0.2">
      <c r="A132" s="74">
        <v>5811</v>
      </c>
      <c r="B132" s="75" t="s">
        <v>367</v>
      </c>
      <c r="C132" s="76" t="s">
        <v>567</v>
      </c>
      <c r="D132" s="75" t="s">
        <v>76</v>
      </c>
      <c r="E132" s="76" t="s">
        <v>564</v>
      </c>
      <c r="F132" s="75" t="s">
        <v>565</v>
      </c>
      <c r="G132" s="76" t="s">
        <v>541</v>
      </c>
      <c r="H132" s="75" t="s">
        <v>542</v>
      </c>
      <c r="I132" s="75" t="str">
        <f>IF(TableCoA[[#This Row],[Account]]&lt;1000,"Budget Account","Normal account")</f>
        <v>Normal account</v>
      </c>
    </row>
    <row r="133" spans="1:9" x14ac:dyDescent="0.2">
      <c r="A133" s="74">
        <v>5812</v>
      </c>
      <c r="B133" s="75" t="s">
        <v>368</v>
      </c>
      <c r="C133" s="76" t="s">
        <v>567</v>
      </c>
      <c r="D133" s="75" t="s">
        <v>76</v>
      </c>
      <c r="E133" s="76" t="s">
        <v>564</v>
      </c>
      <c r="F133" s="75" t="s">
        <v>565</v>
      </c>
      <c r="G133" s="76" t="s">
        <v>541</v>
      </c>
      <c r="H133" s="75" t="s">
        <v>542</v>
      </c>
      <c r="I133" s="75" t="str">
        <f>IF(TableCoA[[#This Row],[Account]]&lt;1000,"Budget Account","Normal account")</f>
        <v>Normal account</v>
      </c>
    </row>
    <row r="134" spans="1:9" x14ac:dyDescent="0.2">
      <c r="A134" s="74">
        <v>5813</v>
      </c>
      <c r="B134" s="75" t="s">
        <v>369</v>
      </c>
      <c r="C134" s="76" t="s">
        <v>567</v>
      </c>
      <c r="D134" s="75" t="s">
        <v>76</v>
      </c>
      <c r="E134" s="76" t="s">
        <v>564</v>
      </c>
      <c r="F134" s="75" t="s">
        <v>565</v>
      </c>
      <c r="G134" s="76" t="s">
        <v>541</v>
      </c>
      <c r="H134" s="75" t="s">
        <v>542</v>
      </c>
      <c r="I134" s="75" t="str">
        <f>IF(TableCoA[[#This Row],[Account]]&lt;1000,"Budget Account","Normal account")</f>
        <v>Normal account</v>
      </c>
    </row>
    <row r="135" spans="1:9" x14ac:dyDescent="0.2">
      <c r="A135" s="74">
        <v>5814</v>
      </c>
      <c r="B135" s="75" t="s">
        <v>370</v>
      </c>
      <c r="C135" s="76" t="s">
        <v>567</v>
      </c>
      <c r="D135" s="75" t="s">
        <v>76</v>
      </c>
      <c r="E135" s="76" t="s">
        <v>564</v>
      </c>
      <c r="F135" s="75" t="s">
        <v>565</v>
      </c>
      <c r="G135" s="76" t="s">
        <v>541</v>
      </c>
      <c r="H135" s="75" t="s">
        <v>542</v>
      </c>
      <c r="I135" s="75" t="str">
        <f>IF(TableCoA[[#This Row],[Account]]&lt;1000,"Budget Account","Normal account")</f>
        <v>Normal account</v>
      </c>
    </row>
    <row r="136" spans="1:9" x14ac:dyDescent="0.2">
      <c r="A136" s="74">
        <v>5815</v>
      </c>
      <c r="B136" s="75" t="s">
        <v>371</v>
      </c>
      <c r="C136" s="76" t="s">
        <v>567</v>
      </c>
      <c r="D136" s="75" t="s">
        <v>76</v>
      </c>
      <c r="E136" s="76" t="s">
        <v>564</v>
      </c>
      <c r="F136" s="75" t="s">
        <v>565</v>
      </c>
      <c r="G136" s="76" t="s">
        <v>541</v>
      </c>
      <c r="H136" s="75" t="s">
        <v>542</v>
      </c>
      <c r="I136" s="75" t="str">
        <f>IF(TableCoA[[#This Row],[Account]]&lt;1000,"Budget Account","Normal account")</f>
        <v>Normal account</v>
      </c>
    </row>
    <row r="137" spans="1:9" x14ac:dyDescent="0.2">
      <c r="A137" s="74">
        <v>5816</v>
      </c>
      <c r="B137" s="75" t="s">
        <v>372</v>
      </c>
      <c r="C137" s="76" t="s">
        <v>567</v>
      </c>
      <c r="D137" s="75" t="s">
        <v>76</v>
      </c>
      <c r="E137" s="76" t="s">
        <v>564</v>
      </c>
      <c r="F137" s="75" t="s">
        <v>565</v>
      </c>
      <c r="G137" s="76" t="s">
        <v>541</v>
      </c>
      <c r="H137" s="75" t="s">
        <v>542</v>
      </c>
      <c r="I137" s="75" t="str">
        <f>IF(TableCoA[[#This Row],[Account]]&lt;1000,"Budget Account","Normal account")</f>
        <v>Normal account</v>
      </c>
    </row>
    <row r="138" spans="1:9" x14ac:dyDescent="0.2">
      <c r="A138" s="74">
        <v>582</v>
      </c>
      <c r="B138" s="75" t="s">
        <v>568</v>
      </c>
      <c r="C138" s="76" t="s">
        <v>569</v>
      </c>
      <c r="D138" s="75" t="s">
        <v>77</v>
      </c>
      <c r="E138" s="76" t="s">
        <v>564</v>
      </c>
      <c r="F138" s="75" t="s">
        <v>565</v>
      </c>
      <c r="G138" s="76" t="s">
        <v>541</v>
      </c>
      <c r="H138" s="75" t="s">
        <v>542</v>
      </c>
      <c r="I138" s="75" t="str">
        <f>IF(TableCoA[[#This Row],[Account]]&lt;1000,"Budget Account","Normal account")</f>
        <v>Budget Account</v>
      </c>
    </row>
    <row r="139" spans="1:9" x14ac:dyDescent="0.2">
      <c r="A139" s="74">
        <v>5820</v>
      </c>
      <c r="B139" s="75" t="s">
        <v>373</v>
      </c>
      <c r="C139" s="76" t="s">
        <v>569</v>
      </c>
      <c r="D139" s="75" t="s">
        <v>77</v>
      </c>
      <c r="E139" s="76" t="s">
        <v>564</v>
      </c>
      <c r="F139" s="75" t="s">
        <v>565</v>
      </c>
      <c r="G139" s="76" t="s">
        <v>541</v>
      </c>
      <c r="H139" s="75" t="s">
        <v>542</v>
      </c>
      <c r="I139" s="75" t="str">
        <f>IF(TableCoA[[#This Row],[Account]]&lt;1000,"Budget Account","Normal account")</f>
        <v>Normal account</v>
      </c>
    </row>
    <row r="140" spans="1:9" x14ac:dyDescent="0.2">
      <c r="A140" s="74">
        <v>5821</v>
      </c>
      <c r="B140" s="75" t="s">
        <v>374</v>
      </c>
      <c r="C140" s="76" t="s">
        <v>569</v>
      </c>
      <c r="D140" s="75" t="s">
        <v>77</v>
      </c>
      <c r="E140" s="76" t="s">
        <v>564</v>
      </c>
      <c r="F140" s="75" t="s">
        <v>565</v>
      </c>
      <c r="G140" s="76" t="s">
        <v>541</v>
      </c>
      <c r="H140" s="75" t="s">
        <v>542</v>
      </c>
      <c r="I140" s="75" t="str">
        <f>IF(TableCoA[[#This Row],[Account]]&lt;1000,"Budget Account","Normal account")</f>
        <v>Normal account</v>
      </c>
    </row>
    <row r="141" spans="1:9" x14ac:dyDescent="0.2">
      <c r="A141" s="74">
        <v>5830</v>
      </c>
      <c r="B141" s="75" t="s">
        <v>375</v>
      </c>
      <c r="C141" s="76" t="s">
        <v>569</v>
      </c>
      <c r="D141" s="75" t="s">
        <v>77</v>
      </c>
      <c r="E141" s="76" t="s">
        <v>564</v>
      </c>
      <c r="F141" s="75" t="s">
        <v>565</v>
      </c>
      <c r="G141" s="76" t="s">
        <v>541</v>
      </c>
      <c r="H141" s="75" t="s">
        <v>542</v>
      </c>
      <c r="I141" s="75" t="str">
        <f>IF(TableCoA[[#This Row],[Account]]&lt;1000,"Budget Account","Normal account")</f>
        <v>Normal account</v>
      </c>
    </row>
    <row r="142" spans="1:9" x14ac:dyDescent="0.2">
      <c r="A142" s="74">
        <v>5831</v>
      </c>
      <c r="B142" s="75" t="s">
        <v>376</v>
      </c>
      <c r="C142" s="76" t="s">
        <v>569</v>
      </c>
      <c r="D142" s="75" t="s">
        <v>77</v>
      </c>
      <c r="E142" s="76" t="s">
        <v>564</v>
      </c>
      <c r="F142" s="75" t="s">
        <v>565</v>
      </c>
      <c r="G142" s="76" t="s">
        <v>541</v>
      </c>
      <c r="H142" s="75" t="s">
        <v>542</v>
      </c>
      <c r="I142" s="75" t="str">
        <f>IF(TableCoA[[#This Row],[Account]]&lt;1000,"Budget Account","Normal account")</f>
        <v>Normal account</v>
      </c>
    </row>
    <row r="143" spans="1:9" x14ac:dyDescent="0.2">
      <c r="A143" s="74">
        <v>5832</v>
      </c>
      <c r="B143" s="75" t="s">
        <v>458</v>
      </c>
      <c r="C143" s="76" t="s">
        <v>569</v>
      </c>
      <c r="D143" s="75" t="s">
        <v>77</v>
      </c>
      <c r="E143" s="76" t="s">
        <v>564</v>
      </c>
      <c r="F143" s="75" t="s">
        <v>565</v>
      </c>
      <c r="G143" s="76" t="s">
        <v>541</v>
      </c>
      <c r="H143" s="75" t="s">
        <v>542</v>
      </c>
      <c r="I143" s="75" t="str">
        <f>IF(TableCoA[[#This Row],[Account]]&lt;1000,"Budget Account","Normal account")</f>
        <v>Normal account</v>
      </c>
    </row>
    <row r="144" spans="1:9" x14ac:dyDescent="0.2">
      <c r="A144" s="74">
        <v>5833</v>
      </c>
      <c r="B144" s="75" t="s">
        <v>377</v>
      </c>
      <c r="C144" s="76" t="s">
        <v>569</v>
      </c>
      <c r="D144" s="75" t="s">
        <v>77</v>
      </c>
      <c r="E144" s="76" t="s">
        <v>564</v>
      </c>
      <c r="F144" s="75" t="s">
        <v>565</v>
      </c>
      <c r="G144" s="76" t="s">
        <v>541</v>
      </c>
      <c r="H144" s="75" t="s">
        <v>542</v>
      </c>
      <c r="I144" s="75" t="str">
        <f>IF(TableCoA[[#This Row],[Account]]&lt;1000,"Budget Account","Normal account")</f>
        <v>Normal account</v>
      </c>
    </row>
    <row r="145" spans="1:9" x14ac:dyDescent="0.2">
      <c r="A145" s="74">
        <v>5834</v>
      </c>
      <c r="B145" s="75" t="s">
        <v>378</v>
      </c>
      <c r="C145" s="76" t="s">
        <v>569</v>
      </c>
      <c r="D145" s="75" t="s">
        <v>77</v>
      </c>
      <c r="E145" s="76" t="s">
        <v>564</v>
      </c>
      <c r="F145" s="75" t="s">
        <v>565</v>
      </c>
      <c r="G145" s="76" t="s">
        <v>541</v>
      </c>
      <c r="H145" s="75" t="s">
        <v>542</v>
      </c>
      <c r="I145" s="75" t="str">
        <f>IF(TableCoA[[#This Row],[Account]]&lt;1000,"Budget Account","Normal account")</f>
        <v>Normal account</v>
      </c>
    </row>
    <row r="146" spans="1:9" x14ac:dyDescent="0.2">
      <c r="A146" s="74">
        <v>5835</v>
      </c>
      <c r="B146" s="75" t="s">
        <v>459</v>
      </c>
      <c r="C146" s="76" t="s">
        <v>569</v>
      </c>
      <c r="D146" s="75" t="s">
        <v>77</v>
      </c>
      <c r="E146" s="76" t="s">
        <v>564</v>
      </c>
      <c r="F146" s="75" t="s">
        <v>565</v>
      </c>
      <c r="G146" s="76" t="s">
        <v>541</v>
      </c>
      <c r="H146" s="75" t="s">
        <v>542</v>
      </c>
      <c r="I146" s="75" t="str">
        <f>IF(TableCoA[[#This Row],[Account]]&lt;1000,"Budget Account","Normal account")</f>
        <v>Normal account</v>
      </c>
    </row>
    <row r="147" spans="1:9" x14ac:dyDescent="0.2">
      <c r="A147" s="74">
        <v>584</v>
      </c>
      <c r="B147" s="75" t="s">
        <v>570</v>
      </c>
      <c r="C147" s="76" t="s">
        <v>571</v>
      </c>
      <c r="D147" s="75" t="s">
        <v>78</v>
      </c>
      <c r="E147" s="76" t="s">
        <v>564</v>
      </c>
      <c r="F147" s="75" t="s">
        <v>565</v>
      </c>
      <c r="G147" s="76" t="s">
        <v>541</v>
      </c>
      <c r="H147" s="75" t="s">
        <v>542</v>
      </c>
      <c r="I147" s="75" t="str">
        <f>IF(TableCoA[[#This Row],[Account]]&lt;1000,"Budget Account","Normal account")</f>
        <v>Budget Account</v>
      </c>
    </row>
    <row r="148" spans="1:9" x14ac:dyDescent="0.2">
      <c r="A148" s="74">
        <v>5839</v>
      </c>
      <c r="B148" s="75" t="s">
        <v>379</v>
      </c>
      <c r="C148" s="76" t="s">
        <v>571</v>
      </c>
      <c r="D148" s="75" t="s">
        <v>78</v>
      </c>
      <c r="E148" s="76" t="s">
        <v>564</v>
      </c>
      <c r="F148" s="75" t="s">
        <v>565</v>
      </c>
      <c r="G148" s="76" t="s">
        <v>541</v>
      </c>
      <c r="H148" s="75" t="s">
        <v>542</v>
      </c>
      <c r="I148" s="75" t="str">
        <f>IF(TableCoA[[#This Row],[Account]]&lt;1000,"Budget Account","Normal account")</f>
        <v>Normal account</v>
      </c>
    </row>
    <row r="149" spans="1:9" x14ac:dyDescent="0.2">
      <c r="A149" s="74">
        <v>5840</v>
      </c>
      <c r="B149" s="75" t="s">
        <v>380</v>
      </c>
      <c r="C149" s="76" t="s">
        <v>571</v>
      </c>
      <c r="D149" s="75" t="s">
        <v>78</v>
      </c>
      <c r="E149" s="76" t="s">
        <v>564</v>
      </c>
      <c r="F149" s="75" t="s">
        <v>565</v>
      </c>
      <c r="G149" s="76" t="s">
        <v>541</v>
      </c>
      <c r="H149" s="75" t="s">
        <v>542</v>
      </c>
      <c r="I149" s="75" t="str">
        <f>IF(TableCoA[[#This Row],[Account]]&lt;1000,"Budget Account","Normal account")</f>
        <v>Normal account</v>
      </c>
    </row>
    <row r="150" spans="1:9" x14ac:dyDescent="0.2">
      <c r="A150" s="74">
        <v>5841</v>
      </c>
      <c r="B150" s="75" t="s">
        <v>381</v>
      </c>
      <c r="C150" s="76" t="s">
        <v>571</v>
      </c>
      <c r="D150" s="75" t="s">
        <v>78</v>
      </c>
      <c r="E150" s="76" t="s">
        <v>564</v>
      </c>
      <c r="F150" s="75" t="s">
        <v>565</v>
      </c>
      <c r="G150" s="76" t="s">
        <v>541</v>
      </c>
      <c r="H150" s="75" t="s">
        <v>542</v>
      </c>
      <c r="I150" s="75" t="str">
        <f>IF(TableCoA[[#This Row],[Account]]&lt;1000,"Budget Account","Normal account")</f>
        <v>Normal account</v>
      </c>
    </row>
    <row r="151" spans="1:9" x14ac:dyDescent="0.2">
      <c r="A151" s="74">
        <v>5850</v>
      </c>
      <c r="B151" s="75" t="s">
        <v>382</v>
      </c>
      <c r="C151" s="76" t="s">
        <v>571</v>
      </c>
      <c r="D151" s="75" t="s">
        <v>78</v>
      </c>
      <c r="E151" s="76" t="s">
        <v>564</v>
      </c>
      <c r="F151" s="75" t="s">
        <v>565</v>
      </c>
      <c r="G151" s="76" t="s">
        <v>541</v>
      </c>
      <c r="H151" s="75" t="s">
        <v>542</v>
      </c>
      <c r="I151" s="75" t="str">
        <f>IF(TableCoA[[#This Row],[Account]]&lt;1000,"Budget Account","Normal account")</f>
        <v>Normal account</v>
      </c>
    </row>
    <row r="152" spans="1:9" x14ac:dyDescent="0.2">
      <c r="A152" s="74">
        <v>5851</v>
      </c>
      <c r="B152" s="75" t="s">
        <v>460</v>
      </c>
      <c r="C152" s="76" t="s">
        <v>571</v>
      </c>
      <c r="D152" s="75" t="s">
        <v>78</v>
      </c>
      <c r="E152" s="76" t="s">
        <v>564</v>
      </c>
      <c r="F152" s="75" t="s">
        <v>565</v>
      </c>
      <c r="G152" s="76" t="s">
        <v>541</v>
      </c>
      <c r="H152" s="75" t="s">
        <v>542</v>
      </c>
      <c r="I152" s="75" t="str">
        <f>IF(TableCoA[[#This Row],[Account]]&lt;1000,"Budget Account","Normal account")</f>
        <v>Normal account</v>
      </c>
    </row>
    <row r="153" spans="1:9" x14ac:dyDescent="0.2">
      <c r="A153" s="74">
        <v>5860</v>
      </c>
      <c r="B153" s="75" t="s">
        <v>383</v>
      </c>
      <c r="C153" s="76" t="s">
        <v>571</v>
      </c>
      <c r="D153" s="75" t="s">
        <v>78</v>
      </c>
      <c r="E153" s="76" t="s">
        <v>564</v>
      </c>
      <c r="F153" s="75" t="s">
        <v>565</v>
      </c>
      <c r="G153" s="76" t="s">
        <v>541</v>
      </c>
      <c r="H153" s="75" t="s">
        <v>542</v>
      </c>
      <c r="I153" s="75" t="str">
        <f>IF(TableCoA[[#This Row],[Account]]&lt;1000,"Budget Account","Normal account")</f>
        <v>Normal account</v>
      </c>
    </row>
    <row r="154" spans="1:9" x14ac:dyDescent="0.2">
      <c r="A154" s="74">
        <v>7980</v>
      </c>
      <c r="B154" s="75" t="s">
        <v>384</v>
      </c>
      <c r="C154" s="76" t="s">
        <v>571</v>
      </c>
      <c r="D154" s="75" t="s">
        <v>78</v>
      </c>
      <c r="E154" s="76" t="s">
        <v>564</v>
      </c>
      <c r="F154" s="75" t="s">
        <v>565</v>
      </c>
      <c r="G154" s="76" t="s">
        <v>541</v>
      </c>
      <c r="H154" s="75" t="s">
        <v>542</v>
      </c>
      <c r="I154" s="75" t="str">
        <f>IF(TableCoA[[#This Row],[Account]]&lt;1000,"Budget Account","Normal account")</f>
        <v>Normal account</v>
      </c>
    </row>
    <row r="155" spans="1:9" x14ac:dyDescent="0.2">
      <c r="A155" s="74">
        <v>587</v>
      </c>
      <c r="B155" s="75" t="s">
        <v>79</v>
      </c>
      <c r="C155" s="76" t="s">
        <v>572</v>
      </c>
      <c r="D155" s="75" t="s">
        <v>79</v>
      </c>
      <c r="E155" s="76" t="s">
        <v>564</v>
      </c>
      <c r="F155" s="75" t="s">
        <v>565</v>
      </c>
      <c r="G155" s="76" t="s">
        <v>541</v>
      </c>
      <c r="H155" s="75" t="s">
        <v>542</v>
      </c>
      <c r="I155" s="75" t="str">
        <f>IF(TableCoA[[#This Row],[Account]]&lt;1000,"Budget Account","Normal account")</f>
        <v>Budget Account</v>
      </c>
    </row>
    <row r="156" spans="1:9" x14ac:dyDescent="0.2">
      <c r="A156" s="74">
        <v>5870</v>
      </c>
      <c r="B156" s="75" t="s">
        <v>385</v>
      </c>
      <c r="C156" s="76" t="s">
        <v>572</v>
      </c>
      <c r="D156" s="75" t="s">
        <v>79</v>
      </c>
      <c r="E156" s="76" t="s">
        <v>564</v>
      </c>
      <c r="F156" s="75" t="s">
        <v>565</v>
      </c>
      <c r="G156" s="76" t="s">
        <v>541</v>
      </c>
      <c r="H156" s="75" t="s">
        <v>542</v>
      </c>
      <c r="I156" s="75" t="str">
        <f>IF(TableCoA[[#This Row],[Account]]&lt;1000,"Budget Account","Normal account")</f>
        <v>Normal account</v>
      </c>
    </row>
    <row r="157" spans="1:9" x14ac:dyDescent="0.2">
      <c r="A157" s="74">
        <v>589</v>
      </c>
      <c r="B157" s="75" t="s">
        <v>80</v>
      </c>
      <c r="C157" s="76" t="s">
        <v>573</v>
      </c>
      <c r="D157" s="75" t="s">
        <v>574</v>
      </c>
      <c r="E157" s="76" t="s">
        <v>564</v>
      </c>
      <c r="F157" s="75" t="s">
        <v>565</v>
      </c>
      <c r="G157" s="76" t="s">
        <v>541</v>
      </c>
      <c r="H157" s="75" t="s">
        <v>542</v>
      </c>
      <c r="I157" s="75" t="str">
        <f>IF(TableCoA[[#This Row],[Account]]&lt;1000,"Budget Account","Normal account")</f>
        <v>Budget Account</v>
      </c>
    </row>
    <row r="158" spans="1:9" x14ac:dyDescent="0.2">
      <c r="A158" s="74">
        <v>5889</v>
      </c>
      <c r="B158" s="75" t="s">
        <v>386</v>
      </c>
      <c r="C158" s="76" t="s">
        <v>573</v>
      </c>
      <c r="D158" s="75" t="s">
        <v>574</v>
      </c>
      <c r="E158" s="76" t="s">
        <v>564</v>
      </c>
      <c r="F158" s="75" t="s">
        <v>565</v>
      </c>
      <c r="G158" s="76" t="s">
        <v>541</v>
      </c>
      <c r="H158" s="75" t="s">
        <v>542</v>
      </c>
      <c r="I158" s="75" t="str">
        <f>IF(TableCoA[[#This Row],[Account]]&lt;1000,"Budget Account","Normal account")</f>
        <v>Normal account</v>
      </c>
    </row>
    <row r="159" spans="1:9" x14ac:dyDescent="0.2">
      <c r="A159" s="74">
        <v>5899</v>
      </c>
      <c r="B159" s="75" t="s">
        <v>387</v>
      </c>
      <c r="C159" s="76" t="s">
        <v>573</v>
      </c>
      <c r="D159" s="75" t="s">
        <v>574</v>
      </c>
      <c r="E159" s="76" t="s">
        <v>564</v>
      </c>
      <c r="F159" s="75" t="s">
        <v>565</v>
      </c>
      <c r="G159" s="76" t="s">
        <v>541</v>
      </c>
      <c r="H159" s="75" t="s">
        <v>542</v>
      </c>
      <c r="I159" s="75" t="str">
        <f>IF(TableCoA[[#This Row],[Account]]&lt;1000,"Budget Account","Normal account")</f>
        <v>Normal account</v>
      </c>
    </row>
    <row r="160" spans="1:9" x14ac:dyDescent="0.2">
      <c r="A160" s="74">
        <v>590</v>
      </c>
      <c r="B160" s="75" t="s">
        <v>575</v>
      </c>
      <c r="C160" s="76" t="s">
        <v>576</v>
      </c>
      <c r="D160" s="75" t="s">
        <v>81</v>
      </c>
      <c r="E160" s="76" t="s">
        <v>577</v>
      </c>
      <c r="F160" s="75" t="s">
        <v>578</v>
      </c>
      <c r="G160" s="76" t="s">
        <v>541</v>
      </c>
      <c r="H160" s="75" t="s">
        <v>542</v>
      </c>
      <c r="I160" s="75" t="str">
        <f>IF(TableCoA[[#This Row],[Account]]&lt;1000,"Budget Account","Normal account")</f>
        <v>Budget Account</v>
      </c>
    </row>
    <row r="161" spans="1:9" x14ac:dyDescent="0.2">
      <c r="A161" s="74">
        <v>5901</v>
      </c>
      <c r="B161" s="75" t="s">
        <v>82</v>
      </c>
      <c r="C161" s="76" t="s">
        <v>576</v>
      </c>
      <c r="D161" s="75" t="s">
        <v>81</v>
      </c>
      <c r="E161" s="76" t="s">
        <v>577</v>
      </c>
      <c r="F161" s="75" t="s">
        <v>578</v>
      </c>
      <c r="G161" s="76" t="s">
        <v>541</v>
      </c>
      <c r="H161" s="75" t="s">
        <v>542</v>
      </c>
      <c r="I161" s="75" t="str">
        <f>IF(TableCoA[[#This Row],[Account]]&lt;1000,"Budget Account","Normal account")</f>
        <v>Normal account</v>
      </c>
    </row>
    <row r="162" spans="1:9" x14ac:dyDescent="0.2">
      <c r="A162" s="74">
        <v>5902</v>
      </c>
      <c r="B162" s="75" t="s">
        <v>83</v>
      </c>
      <c r="C162" s="76" t="s">
        <v>576</v>
      </c>
      <c r="D162" s="75" t="s">
        <v>81</v>
      </c>
      <c r="E162" s="76" t="s">
        <v>577</v>
      </c>
      <c r="F162" s="75" t="s">
        <v>578</v>
      </c>
      <c r="G162" s="76" t="s">
        <v>541</v>
      </c>
      <c r="H162" s="75" t="s">
        <v>542</v>
      </c>
      <c r="I162" s="75" t="str">
        <f>IF(TableCoA[[#This Row],[Account]]&lt;1000,"Budget Account","Normal account")</f>
        <v>Normal account</v>
      </c>
    </row>
    <row r="163" spans="1:9" x14ac:dyDescent="0.2">
      <c r="A163" s="74">
        <v>5903</v>
      </c>
      <c r="B163" s="75" t="s">
        <v>84</v>
      </c>
      <c r="C163" s="76" t="s">
        <v>576</v>
      </c>
      <c r="D163" s="75" t="s">
        <v>81</v>
      </c>
      <c r="E163" s="76" t="s">
        <v>577</v>
      </c>
      <c r="F163" s="75" t="s">
        <v>578</v>
      </c>
      <c r="G163" s="76" t="s">
        <v>541</v>
      </c>
      <c r="H163" s="75" t="s">
        <v>542</v>
      </c>
      <c r="I163" s="75" t="str">
        <f>IF(TableCoA[[#This Row],[Account]]&lt;1000,"Budget Account","Normal account")</f>
        <v>Normal account</v>
      </c>
    </row>
    <row r="164" spans="1:9" x14ac:dyDescent="0.2">
      <c r="A164" s="74">
        <v>5904</v>
      </c>
      <c r="B164" s="75" t="s">
        <v>85</v>
      </c>
      <c r="C164" s="76" t="s">
        <v>576</v>
      </c>
      <c r="D164" s="75" t="s">
        <v>81</v>
      </c>
      <c r="E164" s="76" t="s">
        <v>577</v>
      </c>
      <c r="F164" s="75" t="s">
        <v>578</v>
      </c>
      <c r="G164" s="76" t="s">
        <v>541</v>
      </c>
      <c r="H164" s="75" t="s">
        <v>542</v>
      </c>
      <c r="I164" s="75" t="str">
        <f>IF(TableCoA[[#This Row],[Account]]&lt;1000,"Budget Account","Normal account")</f>
        <v>Normal account</v>
      </c>
    </row>
    <row r="165" spans="1:9" x14ac:dyDescent="0.2">
      <c r="A165" s="74">
        <v>5905</v>
      </c>
      <c r="B165" s="75" t="s">
        <v>86</v>
      </c>
      <c r="C165" s="76" t="s">
        <v>576</v>
      </c>
      <c r="D165" s="75" t="s">
        <v>81</v>
      </c>
      <c r="E165" s="76" t="s">
        <v>577</v>
      </c>
      <c r="F165" s="75" t="s">
        <v>578</v>
      </c>
      <c r="G165" s="76" t="s">
        <v>541</v>
      </c>
      <c r="H165" s="75" t="s">
        <v>542</v>
      </c>
      <c r="I165" s="75" t="str">
        <f>IF(TableCoA[[#This Row],[Account]]&lt;1000,"Budget Account","Normal account")</f>
        <v>Normal account</v>
      </c>
    </row>
    <row r="166" spans="1:9" x14ac:dyDescent="0.2">
      <c r="A166" s="74">
        <v>5909</v>
      </c>
      <c r="B166" s="75" t="s">
        <v>87</v>
      </c>
      <c r="C166" s="76" t="s">
        <v>576</v>
      </c>
      <c r="D166" s="75" t="s">
        <v>81</v>
      </c>
      <c r="E166" s="76" t="s">
        <v>577</v>
      </c>
      <c r="F166" s="75" t="s">
        <v>578</v>
      </c>
      <c r="G166" s="76" t="s">
        <v>541</v>
      </c>
      <c r="H166" s="75" t="s">
        <v>542</v>
      </c>
      <c r="I166" s="75" t="str">
        <f>IF(TableCoA[[#This Row],[Account]]&lt;1000,"Budget Account","Normal account")</f>
        <v>Normal account</v>
      </c>
    </row>
    <row r="167" spans="1:9" x14ac:dyDescent="0.2">
      <c r="A167" s="74">
        <v>5910</v>
      </c>
      <c r="B167" s="75" t="s">
        <v>88</v>
      </c>
      <c r="C167" s="76" t="s">
        <v>576</v>
      </c>
      <c r="D167" s="75" t="s">
        <v>81</v>
      </c>
      <c r="E167" s="76" t="s">
        <v>577</v>
      </c>
      <c r="F167" s="75" t="s">
        <v>578</v>
      </c>
      <c r="G167" s="76" t="s">
        <v>541</v>
      </c>
      <c r="H167" s="75" t="s">
        <v>542</v>
      </c>
      <c r="I167" s="75" t="str">
        <f>IF(TableCoA[[#This Row],[Account]]&lt;1000,"Budget Account","Normal account")</f>
        <v>Normal account</v>
      </c>
    </row>
    <row r="168" spans="1:9" x14ac:dyDescent="0.2">
      <c r="A168" s="74">
        <v>5911</v>
      </c>
      <c r="B168" s="75" t="s">
        <v>89</v>
      </c>
      <c r="C168" s="76" t="s">
        <v>576</v>
      </c>
      <c r="D168" s="75" t="s">
        <v>81</v>
      </c>
      <c r="E168" s="76" t="s">
        <v>577</v>
      </c>
      <c r="F168" s="75" t="s">
        <v>578</v>
      </c>
      <c r="G168" s="76" t="s">
        <v>541</v>
      </c>
      <c r="H168" s="75" t="s">
        <v>542</v>
      </c>
      <c r="I168" s="75" t="str">
        <f>IF(TableCoA[[#This Row],[Account]]&lt;1000,"Budget Account","Normal account")</f>
        <v>Normal account</v>
      </c>
    </row>
    <row r="169" spans="1:9" x14ac:dyDescent="0.2">
      <c r="A169" s="74">
        <v>5919</v>
      </c>
      <c r="B169" s="75" t="s">
        <v>90</v>
      </c>
      <c r="C169" s="76" t="s">
        <v>576</v>
      </c>
      <c r="D169" s="75" t="s">
        <v>81</v>
      </c>
      <c r="E169" s="76" t="s">
        <v>577</v>
      </c>
      <c r="F169" s="75" t="s">
        <v>578</v>
      </c>
      <c r="G169" s="76" t="s">
        <v>541</v>
      </c>
      <c r="H169" s="75" t="s">
        <v>542</v>
      </c>
      <c r="I169" s="75" t="str">
        <f>IF(TableCoA[[#This Row],[Account]]&lt;1000,"Budget Account","Normal account")</f>
        <v>Normal account</v>
      </c>
    </row>
    <row r="170" spans="1:9" x14ac:dyDescent="0.2">
      <c r="A170" s="74">
        <v>592</v>
      </c>
      <c r="B170" s="75" t="s">
        <v>1</v>
      </c>
      <c r="C170" s="76" t="s">
        <v>579</v>
      </c>
      <c r="D170" s="75" t="s">
        <v>1</v>
      </c>
      <c r="E170" s="76" t="s">
        <v>577</v>
      </c>
      <c r="F170" s="75" t="s">
        <v>578</v>
      </c>
      <c r="G170" s="76" t="s">
        <v>541</v>
      </c>
      <c r="H170" s="75" t="s">
        <v>542</v>
      </c>
      <c r="I170" s="75" t="str">
        <f>IF(TableCoA[[#This Row],[Account]]&lt;1000,"Budget Account","Normal account")</f>
        <v>Budget Account</v>
      </c>
    </row>
    <row r="171" spans="1:9" x14ac:dyDescent="0.2">
      <c r="A171" s="74">
        <v>5912</v>
      </c>
      <c r="B171" s="75" t="s">
        <v>91</v>
      </c>
      <c r="C171" s="76" t="s">
        <v>579</v>
      </c>
      <c r="D171" s="75" t="s">
        <v>1</v>
      </c>
      <c r="E171" s="76" t="s">
        <v>577</v>
      </c>
      <c r="F171" s="75" t="s">
        <v>578</v>
      </c>
      <c r="G171" s="76" t="s">
        <v>541</v>
      </c>
      <c r="H171" s="75" t="s">
        <v>542</v>
      </c>
      <c r="I171" s="75" t="str">
        <f>IF(TableCoA[[#This Row],[Account]]&lt;1000,"Budget Account","Normal account")</f>
        <v>Normal account</v>
      </c>
    </row>
    <row r="172" spans="1:9" x14ac:dyDescent="0.2">
      <c r="A172" s="74">
        <v>5913</v>
      </c>
      <c r="B172" s="75" t="s">
        <v>92</v>
      </c>
      <c r="C172" s="76" t="s">
        <v>579</v>
      </c>
      <c r="D172" s="75" t="s">
        <v>1</v>
      </c>
      <c r="E172" s="76" t="s">
        <v>577</v>
      </c>
      <c r="F172" s="75" t="s">
        <v>578</v>
      </c>
      <c r="G172" s="76" t="s">
        <v>541</v>
      </c>
      <c r="H172" s="75" t="s">
        <v>542</v>
      </c>
      <c r="I172" s="75" t="str">
        <f>IF(TableCoA[[#This Row],[Account]]&lt;1000,"Budget Account","Normal account")</f>
        <v>Normal account</v>
      </c>
    </row>
    <row r="173" spans="1:9" x14ac:dyDescent="0.2">
      <c r="A173" s="74">
        <v>5920</v>
      </c>
      <c r="B173" s="75" t="s">
        <v>462</v>
      </c>
      <c r="C173" s="76" t="s">
        <v>579</v>
      </c>
      <c r="D173" s="75" t="s">
        <v>1</v>
      </c>
      <c r="E173" s="76" t="s">
        <v>577</v>
      </c>
      <c r="F173" s="75" t="s">
        <v>578</v>
      </c>
      <c r="G173" s="76" t="s">
        <v>541</v>
      </c>
      <c r="H173" s="75" t="s">
        <v>542</v>
      </c>
      <c r="I173" s="75" t="str">
        <f>IF(TableCoA[[#This Row],[Account]]&lt;1000,"Budget Account","Normal account")</f>
        <v>Normal account</v>
      </c>
    </row>
    <row r="174" spans="1:9" x14ac:dyDescent="0.2">
      <c r="A174" s="74">
        <v>5921</v>
      </c>
      <c r="B174" s="75" t="s">
        <v>93</v>
      </c>
      <c r="C174" s="76" t="s">
        <v>579</v>
      </c>
      <c r="D174" s="75" t="s">
        <v>1</v>
      </c>
      <c r="E174" s="76" t="s">
        <v>577</v>
      </c>
      <c r="F174" s="75" t="s">
        <v>578</v>
      </c>
      <c r="G174" s="76" t="s">
        <v>541</v>
      </c>
      <c r="H174" s="75" t="s">
        <v>542</v>
      </c>
      <c r="I174" s="75" t="str">
        <f>IF(TableCoA[[#This Row],[Account]]&lt;1000,"Budget Account","Normal account")</f>
        <v>Normal account</v>
      </c>
    </row>
    <row r="175" spans="1:9" x14ac:dyDescent="0.2">
      <c r="A175" s="74">
        <v>5922</v>
      </c>
      <c r="B175" s="75" t="s">
        <v>94</v>
      </c>
      <c r="C175" s="76" t="s">
        <v>579</v>
      </c>
      <c r="D175" s="75" t="s">
        <v>1</v>
      </c>
      <c r="E175" s="76" t="s">
        <v>577</v>
      </c>
      <c r="F175" s="75" t="s">
        <v>578</v>
      </c>
      <c r="G175" s="76" t="s">
        <v>541</v>
      </c>
      <c r="H175" s="75" t="s">
        <v>542</v>
      </c>
      <c r="I175" s="75" t="str">
        <f>IF(TableCoA[[#This Row],[Account]]&lt;1000,"Budget Account","Normal account")</f>
        <v>Normal account</v>
      </c>
    </row>
    <row r="176" spans="1:9" x14ac:dyDescent="0.2">
      <c r="A176" s="74">
        <v>5923</v>
      </c>
      <c r="B176" s="75" t="s">
        <v>95</v>
      </c>
      <c r="C176" s="76" t="s">
        <v>579</v>
      </c>
      <c r="D176" s="75" t="s">
        <v>1</v>
      </c>
      <c r="E176" s="76" t="s">
        <v>577</v>
      </c>
      <c r="F176" s="75" t="s">
        <v>578</v>
      </c>
      <c r="G176" s="76" t="s">
        <v>541</v>
      </c>
      <c r="H176" s="75" t="s">
        <v>542</v>
      </c>
      <c r="I176" s="75" t="str">
        <f>IF(TableCoA[[#This Row],[Account]]&lt;1000,"Budget Account","Normal account")</f>
        <v>Normal account</v>
      </c>
    </row>
    <row r="177" spans="1:9" x14ac:dyDescent="0.2">
      <c r="A177" s="74">
        <v>5924</v>
      </c>
      <c r="B177" s="75" t="s">
        <v>96</v>
      </c>
      <c r="C177" s="76" t="s">
        <v>579</v>
      </c>
      <c r="D177" s="75" t="s">
        <v>1</v>
      </c>
      <c r="E177" s="76" t="s">
        <v>577</v>
      </c>
      <c r="F177" s="75" t="s">
        <v>578</v>
      </c>
      <c r="G177" s="76" t="s">
        <v>541</v>
      </c>
      <c r="H177" s="75" t="s">
        <v>542</v>
      </c>
      <c r="I177" s="75" t="str">
        <f>IF(TableCoA[[#This Row],[Account]]&lt;1000,"Budget Account","Normal account")</f>
        <v>Normal account</v>
      </c>
    </row>
    <row r="178" spans="1:9" x14ac:dyDescent="0.2">
      <c r="A178" s="74">
        <v>5925</v>
      </c>
      <c r="B178" s="75" t="s">
        <v>97</v>
      </c>
      <c r="C178" s="76" t="s">
        <v>579</v>
      </c>
      <c r="D178" s="75" t="s">
        <v>1</v>
      </c>
      <c r="E178" s="76" t="s">
        <v>577</v>
      </c>
      <c r="F178" s="75" t="s">
        <v>578</v>
      </c>
      <c r="G178" s="76" t="s">
        <v>541</v>
      </c>
      <c r="H178" s="75" t="s">
        <v>542</v>
      </c>
      <c r="I178" s="75" t="str">
        <f>IF(TableCoA[[#This Row],[Account]]&lt;1000,"Budget Account","Normal account")</f>
        <v>Normal account</v>
      </c>
    </row>
    <row r="179" spans="1:9" x14ac:dyDescent="0.2">
      <c r="A179" s="74">
        <v>5926</v>
      </c>
      <c r="B179" s="75" t="s">
        <v>91</v>
      </c>
      <c r="C179" s="76" t="s">
        <v>579</v>
      </c>
      <c r="D179" s="75" t="s">
        <v>1</v>
      </c>
      <c r="E179" s="76" t="s">
        <v>577</v>
      </c>
      <c r="F179" s="75" t="s">
        <v>578</v>
      </c>
      <c r="G179" s="76" t="s">
        <v>541</v>
      </c>
      <c r="H179" s="75" t="s">
        <v>542</v>
      </c>
      <c r="I179" s="75" t="str">
        <f>IF(TableCoA[[#This Row],[Account]]&lt;1000,"Budget Account","Normal account")</f>
        <v>Normal account</v>
      </c>
    </row>
    <row r="180" spans="1:9" x14ac:dyDescent="0.2">
      <c r="A180" s="74">
        <v>5927</v>
      </c>
      <c r="B180" s="75" t="s">
        <v>92</v>
      </c>
      <c r="C180" s="76" t="s">
        <v>579</v>
      </c>
      <c r="D180" s="75" t="s">
        <v>1</v>
      </c>
      <c r="E180" s="76" t="s">
        <v>577</v>
      </c>
      <c r="F180" s="75" t="s">
        <v>578</v>
      </c>
      <c r="G180" s="76" t="s">
        <v>541</v>
      </c>
      <c r="H180" s="75" t="s">
        <v>542</v>
      </c>
      <c r="I180" s="75" t="str">
        <f>IF(TableCoA[[#This Row],[Account]]&lt;1000,"Budget Account","Normal account")</f>
        <v>Normal account</v>
      </c>
    </row>
    <row r="181" spans="1:9" x14ac:dyDescent="0.2">
      <c r="A181" s="74">
        <v>5929</v>
      </c>
      <c r="B181" s="75" t="s">
        <v>98</v>
      </c>
      <c r="C181" s="76" t="s">
        <v>579</v>
      </c>
      <c r="D181" s="75" t="s">
        <v>1</v>
      </c>
      <c r="E181" s="76" t="s">
        <v>577</v>
      </c>
      <c r="F181" s="75" t="s">
        <v>578</v>
      </c>
      <c r="G181" s="76" t="s">
        <v>541</v>
      </c>
      <c r="H181" s="75" t="s">
        <v>542</v>
      </c>
      <c r="I181" s="75" t="str">
        <f>IF(TableCoA[[#This Row],[Account]]&lt;1000,"Budget Account","Normal account")</f>
        <v>Normal account</v>
      </c>
    </row>
    <row r="182" spans="1:9" x14ac:dyDescent="0.2">
      <c r="A182" s="74">
        <v>5950</v>
      </c>
      <c r="B182" s="75" t="s">
        <v>95</v>
      </c>
      <c r="C182" s="76" t="s">
        <v>579</v>
      </c>
      <c r="D182" s="75" t="s">
        <v>1</v>
      </c>
      <c r="E182" s="76" t="s">
        <v>577</v>
      </c>
      <c r="F182" s="75" t="s">
        <v>578</v>
      </c>
      <c r="G182" s="76" t="s">
        <v>541</v>
      </c>
      <c r="H182" s="75" t="s">
        <v>542</v>
      </c>
      <c r="I182" s="75" t="str">
        <f>IF(TableCoA[[#This Row],[Account]]&lt;1000,"Budget Account","Normal account")</f>
        <v>Normal account</v>
      </c>
    </row>
    <row r="183" spans="1:9" x14ac:dyDescent="0.2">
      <c r="A183" s="74">
        <v>5951</v>
      </c>
      <c r="B183" s="75" t="s">
        <v>96</v>
      </c>
      <c r="C183" s="76" t="s">
        <v>579</v>
      </c>
      <c r="D183" s="75" t="s">
        <v>1</v>
      </c>
      <c r="E183" s="76" t="s">
        <v>577</v>
      </c>
      <c r="F183" s="75" t="s">
        <v>578</v>
      </c>
      <c r="G183" s="76" t="s">
        <v>541</v>
      </c>
      <c r="H183" s="75" t="s">
        <v>542</v>
      </c>
      <c r="I183" s="75" t="str">
        <f>IF(TableCoA[[#This Row],[Account]]&lt;1000,"Budget Account","Normal account")</f>
        <v>Normal account</v>
      </c>
    </row>
    <row r="184" spans="1:9" x14ac:dyDescent="0.2">
      <c r="A184" s="74">
        <v>5952</v>
      </c>
      <c r="B184" s="75" t="s">
        <v>97</v>
      </c>
      <c r="C184" s="76" t="s">
        <v>579</v>
      </c>
      <c r="D184" s="75" t="s">
        <v>1</v>
      </c>
      <c r="E184" s="76" t="s">
        <v>577</v>
      </c>
      <c r="F184" s="75" t="s">
        <v>578</v>
      </c>
      <c r="G184" s="76" t="s">
        <v>541</v>
      </c>
      <c r="H184" s="75" t="s">
        <v>542</v>
      </c>
      <c r="I184" s="75" t="str">
        <f>IF(TableCoA[[#This Row],[Account]]&lt;1000,"Budget Account","Normal account")</f>
        <v>Normal account</v>
      </c>
    </row>
    <row r="185" spans="1:9" x14ac:dyDescent="0.2">
      <c r="A185" s="74">
        <v>5960</v>
      </c>
      <c r="B185" s="75" t="s">
        <v>463</v>
      </c>
      <c r="C185" s="76" t="s">
        <v>579</v>
      </c>
      <c r="D185" s="75" t="s">
        <v>1</v>
      </c>
      <c r="E185" s="76" t="s">
        <v>577</v>
      </c>
      <c r="F185" s="75" t="s">
        <v>578</v>
      </c>
      <c r="G185" s="76" t="s">
        <v>541</v>
      </c>
      <c r="H185" s="75" t="s">
        <v>542</v>
      </c>
      <c r="I185" s="75" t="str">
        <f>IF(TableCoA[[#This Row],[Account]]&lt;1000,"Budget Account","Normal account")</f>
        <v>Normal account</v>
      </c>
    </row>
    <row r="186" spans="1:9" x14ac:dyDescent="0.2">
      <c r="A186" s="74">
        <v>5990</v>
      </c>
      <c r="B186" s="75" t="s">
        <v>99</v>
      </c>
      <c r="C186" s="76" t="s">
        <v>579</v>
      </c>
      <c r="D186" s="75" t="s">
        <v>1</v>
      </c>
      <c r="E186" s="76" t="s">
        <v>577</v>
      </c>
      <c r="F186" s="75" t="s">
        <v>578</v>
      </c>
      <c r="G186" s="76" t="s">
        <v>541</v>
      </c>
      <c r="H186" s="75" t="s">
        <v>542</v>
      </c>
      <c r="I186" s="75" t="str">
        <f>IF(TableCoA[[#This Row],[Account]]&lt;1000,"Budget Account","Normal account")</f>
        <v>Normal account</v>
      </c>
    </row>
    <row r="187" spans="1:9" x14ac:dyDescent="0.2">
      <c r="A187" s="74">
        <v>5995</v>
      </c>
      <c r="B187" s="75" t="s">
        <v>100</v>
      </c>
      <c r="C187" s="76" t="s">
        <v>579</v>
      </c>
      <c r="D187" s="75" t="s">
        <v>1</v>
      </c>
      <c r="E187" s="76" t="s">
        <v>577</v>
      </c>
      <c r="F187" s="75" t="s">
        <v>578</v>
      </c>
      <c r="G187" s="76" t="s">
        <v>541</v>
      </c>
      <c r="H187" s="75" t="s">
        <v>542</v>
      </c>
      <c r="I187" s="75" t="str">
        <f>IF(TableCoA[[#This Row],[Account]]&lt;1000,"Budget Account","Normal account")</f>
        <v>Normal account</v>
      </c>
    </row>
    <row r="188" spans="1:9" x14ac:dyDescent="0.2">
      <c r="A188" s="74">
        <v>593</v>
      </c>
      <c r="B188" s="75" t="s">
        <v>101</v>
      </c>
      <c r="C188" s="76" t="s">
        <v>580</v>
      </c>
      <c r="D188" s="75" t="s">
        <v>581</v>
      </c>
      <c r="E188" s="76" t="s">
        <v>577</v>
      </c>
      <c r="F188" s="75" t="s">
        <v>578</v>
      </c>
      <c r="G188" s="76" t="s">
        <v>541</v>
      </c>
      <c r="H188" s="75" t="s">
        <v>542</v>
      </c>
      <c r="I188" s="75" t="str">
        <f>IF(TableCoA[[#This Row],[Account]]&lt;1000,"Budget Account","Normal account")</f>
        <v>Budget Account</v>
      </c>
    </row>
    <row r="189" spans="1:9" x14ac:dyDescent="0.2">
      <c r="A189" s="74">
        <v>5930</v>
      </c>
      <c r="B189" s="75" t="s">
        <v>102</v>
      </c>
      <c r="C189" s="76" t="s">
        <v>580</v>
      </c>
      <c r="D189" s="75" t="s">
        <v>581</v>
      </c>
      <c r="E189" s="76" t="s">
        <v>577</v>
      </c>
      <c r="F189" s="75" t="s">
        <v>578</v>
      </c>
      <c r="G189" s="76" t="s">
        <v>541</v>
      </c>
      <c r="H189" s="75" t="s">
        <v>542</v>
      </c>
      <c r="I189" s="75" t="str">
        <f>IF(TableCoA[[#This Row],[Account]]&lt;1000,"Budget Account","Normal account")</f>
        <v>Normal account</v>
      </c>
    </row>
    <row r="190" spans="1:9" x14ac:dyDescent="0.2">
      <c r="A190" s="74">
        <v>5931</v>
      </c>
      <c r="B190" s="75" t="s">
        <v>103</v>
      </c>
      <c r="C190" s="76" t="s">
        <v>580</v>
      </c>
      <c r="D190" s="75" t="s">
        <v>581</v>
      </c>
      <c r="E190" s="76" t="s">
        <v>577</v>
      </c>
      <c r="F190" s="75" t="s">
        <v>578</v>
      </c>
      <c r="G190" s="76" t="s">
        <v>541</v>
      </c>
      <c r="H190" s="75" t="s">
        <v>542</v>
      </c>
      <c r="I190" s="75" t="str">
        <f>IF(TableCoA[[#This Row],[Account]]&lt;1000,"Budget Account","Normal account")</f>
        <v>Normal account</v>
      </c>
    </row>
    <row r="191" spans="1:9" x14ac:dyDescent="0.2">
      <c r="A191" s="74">
        <v>5932</v>
      </c>
      <c r="B191" s="75" t="s">
        <v>104</v>
      </c>
      <c r="C191" s="76" t="s">
        <v>580</v>
      </c>
      <c r="D191" s="75" t="s">
        <v>581</v>
      </c>
      <c r="E191" s="76" t="s">
        <v>577</v>
      </c>
      <c r="F191" s="75" t="s">
        <v>578</v>
      </c>
      <c r="G191" s="76" t="s">
        <v>541</v>
      </c>
      <c r="H191" s="75" t="s">
        <v>542</v>
      </c>
      <c r="I191" s="75" t="str">
        <f>IF(TableCoA[[#This Row],[Account]]&lt;1000,"Budget Account","Normal account")</f>
        <v>Normal account</v>
      </c>
    </row>
    <row r="192" spans="1:9" x14ac:dyDescent="0.2">
      <c r="A192" s="74">
        <v>5933</v>
      </c>
      <c r="B192" s="75" t="s">
        <v>105</v>
      </c>
      <c r="C192" s="76" t="s">
        <v>580</v>
      </c>
      <c r="D192" s="75" t="s">
        <v>581</v>
      </c>
      <c r="E192" s="76" t="s">
        <v>577</v>
      </c>
      <c r="F192" s="75" t="s">
        <v>578</v>
      </c>
      <c r="G192" s="76" t="s">
        <v>541</v>
      </c>
      <c r="H192" s="75" t="s">
        <v>542</v>
      </c>
      <c r="I192" s="75" t="str">
        <f>IF(TableCoA[[#This Row],[Account]]&lt;1000,"Budget Account","Normal account")</f>
        <v>Normal account</v>
      </c>
    </row>
    <row r="193" spans="1:9" x14ac:dyDescent="0.2">
      <c r="A193" s="74">
        <v>5934</v>
      </c>
      <c r="B193" s="75" t="s">
        <v>106</v>
      </c>
      <c r="C193" s="76" t="s">
        <v>580</v>
      </c>
      <c r="D193" s="75" t="s">
        <v>581</v>
      </c>
      <c r="E193" s="76" t="s">
        <v>577</v>
      </c>
      <c r="F193" s="75" t="s">
        <v>578</v>
      </c>
      <c r="G193" s="76" t="s">
        <v>541</v>
      </c>
      <c r="H193" s="75" t="s">
        <v>542</v>
      </c>
      <c r="I193" s="75" t="str">
        <f>IF(TableCoA[[#This Row],[Account]]&lt;1000,"Budget Account","Normal account")</f>
        <v>Normal account</v>
      </c>
    </row>
    <row r="194" spans="1:9" x14ac:dyDescent="0.2">
      <c r="A194" s="74">
        <v>5935</v>
      </c>
      <c r="B194" s="75" t="s">
        <v>107</v>
      </c>
      <c r="C194" s="76" t="s">
        <v>580</v>
      </c>
      <c r="D194" s="75" t="s">
        <v>581</v>
      </c>
      <c r="E194" s="76" t="s">
        <v>577</v>
      </c>
      <c r="F194" s="75" t="s">
        <v>578</v>
      </c>
      <c r="G194" s="76" t="s">
        <v>541</v>
      </c>
      <c r="H194" s="75" t="s">
        <v>542</v>
      </c>
      <c r="I194" s="75" t="str">
        <f>IF(TableCoA[[#This Row],[Account]]&lt;1000,"Budget Account","Normal account")</f>
        <v>Normal account</v>
      </c>
    </row>
    <row r="195" spans="1:9" x14ac:dyDescent="0.2">
      <c r="A195" s="74">
        <v>5939</v>
      </c>
      <c r="B195" s="75" t="s">
        <v>108</v>
      </c>
      <c r="C195" s="76" t="s">
        <v>580</v>
      </c>
      <c r="D195" s="75" t="s">
        <v>581</v>
      </c>
      <c r="E195" s="76" t="s">
        <v>577</v>
      </c>
      <c r="F195" s="75" t="s">
        <v>578</v>
      </c>
      <c r="G195" s="76" t="s">
        <v>541</v>
      </c>
      <c r="H195" s="75" t="s">
        <v>542</v>
      </c>
      <c r="I195" s="75" t="str">
        <f>IF(TableCoA[[#This Row],[Account]]&lt;1000,"Budget Account","Normal account")</f>
        <v>Normal account</v>
      </c>
    </row>
    <row r="196" spans="1:9" x14ac:dyDescent="0.2">
      <c r="A196" s="74">
        <v>5940</v>
      </c>
      <c r="B196" s="75" t="s">
        <v>109</v>
      </c>
      <c r="C196" s="76" t="s">
        <v>580</v>
      </c>
      <c r="D196" s="75" t="s">
        <v>581</v>
      </c>
      <c r="E196" s="76" t="s">
        <v>577</v>
      </c>
      <c r="F196" s="75" t="s">
        <v>578</v>
      </c>
      <c r="G196" s="76" t="s">
        <v>541</v>
      </c>
      <c r="H196" s="75" t="s">
        <v>542</v>
      </c>
      <c r="I196" s="75" t="str">
        <f>IF(TableCoA[[#This Row],[Account]]&lt;1000,"Budget Account","Normal account")</f>
        <v>Normal account</v>
      </c>
    </row>
    <row r="197" spans="1:9" x14ac:dyDescent="0.2">
      <c r="A197" s="74">
        <v>5941</v>
      </c>
      <c r="B197" s="75" t="s">
        <v>110</v>
      </c>
      <c r="C197" s="76" t="s">
        <v>580</v>
      </c>
      <c r="D197" s="75" t="s">
        <v>581</v>
      </c>
      <c r="E197" s="76" t="s">
        <v>577</v>
      </c>
      <c r="F197" s="75" t="s">
        <v>578</v>
      </c>
      <c r="G197" s="76" t="s">
        <v>541</v>
      </c>
      <c r="H197" s="75" t="s">
        <v>542</v>
      </c>
      <c r="I197" s="75" t="str">
        <f>IF(TableCoA[[#This Row],[Account]]&lt;1000,"Budget Account","Normal account")</f>
        <v>Normal account</v>
      </c>
    </row>
    <row r="198" spans="1:9" x14ac:dyDescent="0.2">
      <c r="A198" s="74">
        <v>5942</v>
      </c>
      <c r="B198" s="75" t="s">
        <v>111</v>
      </c>
      <c r="C198" s="76" t="s">
        <v>580</v>
      </c>
      <c r="D198" s="75" t="s">
        <v>581</v>
      </c>
      <c r="E198" s="76" t="s">
        <v>577</v>
      </c>
      <c r="F198" s="75" t="s">
        <v>578</v>
      </c>
      <c r="G198" s="76" t="s">
        <v>541</v>
      </c>
      <c r="H198" s="75" t="s">
        <v>542</v>
      </c>
      <c r="I198" s="75" t="str">
        <f>IF(TableCoA[[#This Row],[Account]]&lt;1000,"Budget Account","Normal account")</f>
        <v>Normal account</v>
      </c>
    </row>
    <row r="199" spans="1:9" x14ac:dyDescent="0.2">
      <c r="A199" s="74">
        <v>5943</v>
      </c>
      <c r="B199" s="75" t="s">
        <v>112</v>
      </c>
      <c r="C199" s="76" t="s">
        <v>580</v>
      </c>
      <c r="D199" s="75" t="s">
        <v>581</v>
      </c>
      <c r="E199" s="76" t="s">
        <v>577</v>
      </c>
      <c r="F199" s="75" t="s">
        <v>578</v>
      </c>
      <c r="G199" s="76" t="s">
        <v>541</v>
      </c>
      <c r="H199" s="75" t="s">
        <v>542</v>
      </c>
      <c r="I199" s="75" t="str">
        <f>IF(TableCoA[[#This Row],[Account]]&lt;1000,"Budget Account","Normal account")</f>
        <v>Normal account</v>
      </c>
    </row>
    <row r="200" spans="1:9" x14ac:dyDescent="0.2">
      <c r="A200" s="74">
        <v>5949</v>
      </c>
      <c r="B200" s="75" t="s">
        <v>113</v>
      </c>
      <c r="C200" s="76" t="s">
        <v>580</v>
      </c>
      <c r="D200" s="75" t="s">
        <v>581</v>
      </c>
      <c r="E200" s="76" t="s">
        <v>577</v>
      </c>
      <c r="F200" s="75" t="s">
        <v>578</v>
      </c>
      <c r="G200" s="76" t="s">
        <v>541</v>
      </c>
      <c r="H200" s="75" t="s">
        <v>542</v>
      </c>
      <c r="I200" s="75" t="str">
        <f>IF(TableCoA[[#This Row],[Account]]&lt;1000,"Budget Account","Normal account")</f>
        <v>Normal account</v>
      </c>
    </row>
    <row r="201" spans="1:9" x14ac:dyDescent="0.2">
      <c r="A201" s="74">
        <v>5959</v>
      </c>
      <c r="B201" s="75" t="s">
        <v>464</v>
      </c>
      <c r="C201" s="76" t="s">
        <v>580</v>
      </c>
      <c r="D201" s="75" t="s">
        <v>581</v>
      </c>
      <c r="E201" s="76" t="s">
        <v>577</v>
      </c>
      <c r="F201" s="75" t="s">
        <v>578</v>
      </c>
      <c r="G201" s="76" t="s">
        <v>541</v>
      </c>
      <c r="H201" s="75" t="s">
        <v>542</v>
      </c>
      <c r="I201" s="75" t="str">
        <f>IF(TableCoA[[#This Row],[Account]]&lt;1000,"Budget Account","Normal account")</f>
        <v>Normal account</v>
      </c>
    </row>
    <row r="202" spans="1:9" x14ac:dyDescent="0.2">
      <c r="A202" s="74">
        <v>7910</v>
      </c>
      <c r="B202" s="75" t="s">
        <v>465</v>
      </c>
      <c r="C202" s="76" t="s">
        <v>580</v>
      </c>
      <c r="D202" s="75" t="s">
        <v>581</v>
      </c>
      <c r="E202" s="76" t="s">
        <v>577</v>
      </c>
      <c r="F202" s="75" t="s">
        <v>578</v>
      </c>
      <c r="G202" s="76" t="s">
        <v>541</v>
      </c>
      <c r="H202" s="75" t="s">
        <v>542</v>
      </c>
      <c r="I202" s="75" t="str">
        <f>IF(TableCoA[[#This Row],[Account]]&lt;1000,"Budget Account","Normal account")</f>
        <v>Normal account</v>
      </c>
    </row>
    <row r="203" spans="1:9" x14ac:dyDescent="0.2">
      <c r="A203" s="74">
        <v>594</v>
      </c>
      <c r="B203" s="75" t="s">
        <v>582</v>
      </c>
      <c r="C203" s="76" t="s">
        <v>583</v>
      </c>
      <c r="D203" s="75" t="s">
        <v>114</v>
      </c>
      <c r="E203" s="76" t="s">
        <v>577</v>
      </c>
      <c r="F203" s="75" t="s">
        <v>578</v>
      </c>
      <c r="G203" s="76" t="s">
        <v>541</v>
      </c>
      <c r="H203" s="75" t="s">
        <v>542</v>
      </c>
      <c r="I203" s="75" t="str">
        <f>IF(TableCoA[[#This Row],[Account]]&lt;1000,"Budget Account","Normal account")</f>
        <v>Budget Account</v>
      </c>
    </row>
    <row r="204" spans="1:9" x14ac:dyDescent="0.2">
      <c r="A204" s="74">
        <v>5944</v>
      </c>
      <c r="B204" s="75" t="s">
        <v>115</v>
      </c>
      <c r="C204" s="76" t="s">
        <v>583</v>
      </c>
      <c r="D204" s="75" t="s">
        <v>114</v>
      </c>
      <c r="E204" s="76" t="s">
        <v>577</v>
      </c>
      <c r="F204" s="75" t="s">
        <v>578</v>
      </c>
      <c r="G204" s="76" t="s">
        <v>541</v>
      </c>
      <c r="H204" s="75" t="s">
        <v>542</v>
      </c>
      <c r="I204" s="75" t="str">
        <f>IF(TableCoA[[#This Row],[Account]]&lt;1000,"Budget Account","Normal account")</f>
        <v>Normal account</v>
      </c>
    </row>
    <row r="205" spans="1:9" x14ac:dyDescent="0.2">
      <c r="A205" s="74">
        <v>5945</v>
      </c>
      <c r="B205" s="75" t="s">
        <v>116</v>
      </c>
      <c r="C205" s="76" t="s">
        <v>583</v>
      </c>
      <c r="D205" s="75" t="s">
        <v>114</v>
      </c>
      <c r="E205" s="76" t="s">
        <v>577</v>
      </c>
      <c r="F205" s="75" t="s">
        <v>578</v>
      </c>
      <c r="G205" s="76" t="s">
        <v>541</v>
      </c>
      <c r="H205" s="75" t="s">
        <v>542</v>
      </c>
      <c r="I205" s="75" t="str">
        <f>IF(TableCoA[[#This Row],[Account]]&lt;1000,"Budget Account","Normal account")</f>
        <v>Normal account</v>
      </c>
    </row>
    <row r="206" spans="1:9" x14ac:dyDescent="0.2">
      <c r="A206" s="74">
        <v>5993</v>
      </c>
      <c r="B206" s="75" t="s">
        <v>584</v>
      </c>
      <c r="C206" s="76" t="s">
        <v>583</v>
      </c>
      <c r="D206" s="75" t="s">
        <v>114</v>
      </c>
      <c r="E206" s="76" t="s">
        <v>577</v>
      </c>
      <c r="F206" s="75" t="s">
        <v>578</v>
      </c>
      <c r="G206" s="76" t="s">
        <v>541</v>
      </c>
      <c r="H206" s="75" t="s">
        <v>542</v>
      </c>
      <c r="I206" s="75" t="str">
        <f>IF(TableCoA[[#This Row],[Account]]&lt;1000,"Budget Account","Normal account")</f>
        <v>Normal account</v>
      </c>
    </row>
    <row r="207" spans="1:9" x14ac:dyDescent="0.2">
      <c r="A207" s="74">
        <v>600</v>
      </c>
      <c r="B207" s="75" t="s">
        <v>585</v>
      </c>
      <c r="C207" s="76" t="s">
        <v>586</v>
      </c>
      <c r="D207" s="75" t="s">
        <v>2</v>
      </c>
      <c r="E207" s="76" t="s">
        <v>587</v>
      </c>
      <c r="F207" s="75" t="s">
        <v>588</v>
      </c>
      <c r="G207" s="76" t="s">
        <v>541</v>
      </c>
      <c r="H207" s="75" t="s">
        <v>542</v>
      </c>
      <c r="I207" s="75" t="str">
        <f>IF(TableCoA[[#This Row],[Account]]&lt;1000,"Budget Account","Normal account")</f>
        <v>Budget Account</v>
      </c>
    </row>
    <row r="208" spans="1:9" x14ac:dyDescent="0.2">
      <c r="A208" s="74">
        <v>635</v>
      </c>
      <c r="B208" s="75" t="s">
        <v>467</v>
      </c>
      <c r="C208" s="76" t="s">
        <v>586</v>
      </c>
      <c r="D208" s="75" t="s">
        <v>2</v>
      </c>
      <c r="E208" s="76" t="s">
        <v>587</v>
      </c>
      <c r="F208" s="75" t="s">
        <v>588</v>
      </c>
      <c r="G208" s="76" t="s">
        <v>541</v>
      </c>
      <c r="H208" s="75" t="s">
        <v>542</v>
      </c>
      <c r="I208" s="75" t="str">
        <f>IF(TableCoA[[#This Row],[Account]]&lt;1000,"Budget Account","Normal account")</f>
        <v>Budget Account</v>
      </c>
    </row>
    <row r="209" spans="1:9" x14ac:dyDescent="0.2">
      <c r="A209" s="74">
        <v>640</v>
      </c>
      <c r="B209" s="75" t="s">
        <v>468</v>
      </c>
      <c r="C209" s="76" t="s">
        <v>586</v>
      </c>
      <c r="D209" s="75" t="s">
        <v>2</v>
      </c>
      <c r="E209" s="76" t="s">
        <v>587</v>
      </c>
      <c r="F209" s="75" t="s">
        <v>588</v>
      </c>
      <c r="G209" s="76" t="s">
        <v>541</v>
      </c>
      <c r="H209" s="75" t="s">
        <v>542</v>
      </c>
      <c r="I209" s="75" t="str">
        <f>IF(TableCoA[[#This Row],[Account]]&lt;1000,"Budget Account","Normal account")</f>
        <v>Budget Account</v>
      </c>
    </row>
    <row r="210" spans="1:9" x14ac:dyDescent="0.2">
      <c r="A210" s="74">
        <v>650</v>
      </c>
      <c r="B210" s="75" t="s">
        <v>469</v>
      </c>
      <c r="C210" s="76" t="s">
        <v>586</v>
      </c>
      <c r="D210" s="75" t="s">
        <v>2</v>
      </c>
      <c r="E210" s="76" t="s">
        <v>587</v>
      </c>
      <c r="F210" s="75" t="s">
        <v>588</v>
      </c>
      <c r="G210" s="76" t="s">
        <v>541</v>
      </c>
      <c r="H210" s="75" t="s">
        <v>542</v>
      </c>
      <c r="I210" s="75" t="str">
        <f>IF(TableCoA[[#This Row],[Account]]&lt;1000,"Budget Account","Normal account")</f>
        <v>Budget Account</v>
      </c>
    </row>
    <row r="211" spans="1:9" x14ac:dyDescent="0.2">
      <c r="A211" s="74">
        <v>6001</v>
      </c>
      <c r="B211" s="75" t="s">
        <v>118</v>
      </c>
      <c r="C211" s="76" t="s">
        <v>586</v>
      </c>
      <c r="D211" s="75" t="s">
        <v>2</v>
      </c>
      <c r="E211" s="76" t="s">
        <v>587</v>
      </c>
      <c r="F211" s="75" t="s">
        <v>588</v>
      </c>
      <c r="G211" s="76" t="s">
        <v>541</v>
      </c>
      <c r="H211" s="75" t="s">
        <v>542</v>
      </c>
      <c r="I211" s="75" t="str">
        <f>IF(TableCoA[[#This Row],[Account]]&lt;1000,"Budget Account","Normal account")</f>
        <v>Normal account</v>
      </c>
    </row>
    <row r="212" spans="1:9" x14ac:dyDescent="0.2">
      <c r="A212" s="74">
        <v>6002</v>
      </c>
      <c r="B212" s="75" t="s">
        <v>119</v>
      </c>
      <c r="C212" s="76" t="s">
        <v>586</v>
      </c>
      <c r="D212" s="75" t="s">
        <v>2</v>
      </c>
      <c r="E212" s="76" t="s">
        <v>587</v>
      </c>
      <c r="F212" s="75" t="s">
        <v>588</v>
      </c>
      <c r="G212" s="76" t="s">
        <v>541</v>
      </c>
      <c r="H212" s="75" t="s">
        <v>542</v>
      </c>
      <c r="I212" s="75" t="str">
        <f>IF(TableCoA[[#This Row],[Account]]&lt;1000,"Budget Account","Normal account")</f>
        <v>Normal account</v>
      </c>
    </row>
    <row r="213" spans="1:9" x14ac:dyDescent="0.2">
      <c r="A213" s="74">
        <v>6003</v>
      </c>
      <c r="B213" s="75" t="s">
        <v>120</v>
      </c>
      <c r="C213" s="76" t="s">
        <v>586</v>
      </c>
      <c r="D213" s="75" t="s">
        <v>2</v>
      </c>
      <c r="E213" s="76" t="s">
        <v>587</v>
      </c>
      <c r="F213" s="75" t="s">
        <v>588</v>
      </c>
      <c r="G213" s="76" t="s">
        <v>541</v>
      </c>
      <c r="H213" s="75" t="s">
        <v>542</v>
      </c>
      <c r="I213" s="75" t="str">
        <f>IF(TableCoA[[#This Row],[Account]]&lt;1000,"Budget Account","Normal account")</f>
        <v>Normal account</v>
      </c>
    </row>
    <row r="214" spans="1:9" x14ac:dyDescent="0.2">
      <c r="A214" s="74">
        <v>6004</v>
      </c>
      <c r="B214" s="75" t="s">
        <v>121</v>
      </c>
      <c r="C214" s="76" t="s">
        <v>586</v>
      </c>
      <c r="D214" s="75" t="s">
        <v>2</v>
      </c>
      <c r="E214" s="76" t="s">
        <v>587</v>
      </c>
      <c r="F214" s="75" t="s">
        <v>588</v>
      </c>
      <c r="G214" s="76" t="s">
        <v>541</v>
      </c>
      <c r="H214" s="75" t="s">
        <v>542</v>
      </c>
      <c r="I214" s="75" t="str">
        <f>IF(TableCoA[[#This Row],[Account]]&lt;1000,"Budget Account","Normal account")</f>
        <v>Normal account</v>
      </c>
    </row>
    <row r="215" spans="1:9" x14ac:dyDescent="0.2">
      <c r="A215" s="74">
        <v>6005</v>
      </c>
      <c r="B215" s="75" t="s">
        <v>122</v>
      </c>
      <c r="C215" s="76" t="s">
        <v>586</v>
      </c>
      <c r="D215" s="75" t="s">
        <v>2</v>
      </c>
      <c r="E215" s="76" t="s">
        <v>587</v>
      </c>
      <c r="F215" s="75" t="s">
        <v>588</v>
      </c>
      <c r="G215" s="76" t="s">
        <v>541</v>
      </c>
      <c r="H215" s="75" t="s">
        <v>542</v>
      </c>
      <c r="I215" s="75" t="str">
        <f>IF(TableCoA[[#This Row],[Account]]&lt;1000,"Budget Account","Normal account")</f>
        <v>Normal account</v>
      </c>
    </row>
    <row r="216" spans="1:9" x14ac:dyDescent="0.2">
      <c r="A216" s="74">
        <v>6006</v>
      </c>
      <c r="B216" s="75" t="s">
        <v>123</v>
      </c>
      <c r="C216" s="76" t="s">
        <v>586</v>
      </c>
      <c r="D216" s="75" t="s">
        <v>2</v>
      </c>
      <c r="E216" s="76" t="s">
        <v>587</v>
      </c>
      <c r="F216" s="75" t="s">
        <v>588</v>
      </c>
      <c r="G216" s="76" t="s">
        <v>541</v>
      </c>
      <c r="H216" s="75" t="s">
        <v>542</v>
      </c>
      <c r="I216" s="75" t="str">
        <f>IF(TableCoA[[#This Row],[Account]]&lt;1000,"Budget Account","Normal account")</f>
        <v>Normal account</v>
      </c>
    </row>
    <row r="217" spans="1:9" x14ac:dyDescent="0.2">
      <c r="A217" s="74">
        <v>6007</v>
      </c>
      <c r="B217" s="75" t="s">
        <v>124</v>
      </c>
      <c r="C217" s="76" t="s">
        <v>586</v>
      </c>
      <c r="D217" s="75" t="s">
        <v>2</v>
      </c>
      <c r="E217" s="76" t="s">
        <v>587</v>
      </c>
      <c r="F217" s="75" t="s">
        <v>588</v>
      </c>
      <c r="G217" s="76" t="s">
        <v>541</v>
      </c>
      <c r="H217" s="75" t="s">
        <v>542</v>
      </c>
      <c r="I217" s="75" t="str">
        <f>IF(TableCoA[[#This Row],[Account]]&lt;1000,"Budget Account","Normal account")</f>
        <v>Normal account</v>
      </c>
    </row>
    <row r="218" spans="1:9" x14ac:dyDescent="0.2">
      <c r="A218" s="74">
        <v>6009</v>
      </c>
      <c r="B218" s="75" t="s">
        <v>125</v>
      </c>
      <c r="C218" s="76" t="s">
        <v>586</v>
      </c>
      <c r="D218" s="75" t="s">
        <v>2</v>
      </c>
      <c r="E218" s="76" t="s">
        <v>587</v>
      </c>
      <c r="F218" s="75" t="s">
        <v>588</v>
      </c>
      <c r="G218" s="76" t="s">
        <v>541</v>
      </c>
      <c r="H218" s="75" t="s">
        <v>542</v>
      </c>
      <c r="I218" s="75" t="str">
        <f>IF(TableCoA[[#This Row],[Account]]&lt;1000,"Budget Account","Normal account")</f>
        <v>Normal account</v>
      </c>
    </row>
    <row r="219" spans="1:9" x14ac:dyDescent="0.2">
      <c r="A219" s="74">
        <v>6011</v>
      </c>
      <c r="B219" s="75" t="s">
        <v>126</v>
      </c>
      <c r="C219" s="76" t="s">
        <v>586</v>
      </c>
      <c r="D219" s="75" t="s">
        <v>2</v>
      </c>
      <c r="E219" s="76" t="s">
        <v>587</v>
      </c>
      <c r="F219" s="75" t="s">
        <v>588</v>
      </c>
      <c r="G219" s="76" t="s">
        <v>541</v>
      </c>
      <c r="H219" s="75" t="s">
        <v>542</v>
      </c>
      <c r="I219" s="75" t="str">
        <f>IF(TableCoA[[#This Row],[Account]]&lt;1000,"Budget Account","Normal account")</f>
        <v>Normal account</v>
      </c>
    </row>
    <row r="220" spans="1:9" x14ac:dyDescent="0.2">
      <c r="A220" s="74">
        <v>6012</v>
      </c>
      <c r="B220" s="75" t="s">
        <v>127</v>
      </c>
      <c r="C220" s="76" t="s">
        <v>586</v>
      </c>
      <c r="D220" s="75" t="s">
        <v>2</v>
      </c>
      <c r="E220" s="76" t="s">
        <v>587</v>
      </c>
      <c r="F220" s="75" t="s">
        <v>588</v>
      </c>
      <c r="G220" s="76" t="s">
        <v>541</v>
      </c>
      <c r="H220" s="75" t="s">
        <v>542</v>
      </c>
      <c r="I220" s="75" t="str">
        <f>IF(TableCoA[[#This Row],[Account]]&lt;1000,"Budget Account","Normal account")</f>
        <v>Normal account</v>
      </c>
    </row>
    <row r="221" spans="1:9" x14ac:dyDescent="0.2">
      <c r="A221" s="74">
        <v>6013</v>
      </c>
      <c r="B221" s="75" t="s">
        <v>128</v>
      </c>
      <c r="C221" s="76" t="s">
        <v>586</v>
      </c>
      <c r="D221" s="75" t="s">
        <v>2</v>
      </c>
      <c r="E221" s="76" t="s">
        <v>587</v>
      </c>
      <c r="F221" s="75" t="s">
        <v>588</v>
      </c>
      <c r="G221" s="76" t="s">
        <v>541</v>
      </c>
      <c r="H221" s="75" t="s">
        <v>542</v>
      </c>
      <c r="I221" s="75" t="str">
        <f>IF(TableCoA[[#This Row],[Account]]&lt;1000,"Budget Account","Normal account")</f>
        <v>Normal account</v>
      </c>
    </row>
    <row r="222" spans="1:9" x14ac:dyDescent="0.2">
      <c r="A222" s="74">
        <v>6014</v>
      </c>
      <c r="B222" s="75" t="s">
        <v>470</v>
      </c>
      <c r="C222" s="76" t="s">
        <v>586</v>
      </c>
      <c r="D222" s="75" t="s">
        <v>2</v>
      </c>
      <c r="E222" s="76" t="s">
        <v>587</v>
      </c>
      <c r="F222" s="75" t="s">
        <v>588</v>
      </c>
      <c r="G222" s="76" t="s">
        <v>541</v>
      </c>
      <c r="H222" s="75" t="s">
        <v>542</v>
      </c>
      <c r="I222" s="75" t="str">
        <f>IF(TableCoA[[#This Row],[Account]]&lt;1000,"Budget Account","Normal account")</f>
        <v>Normal account</v>
      </c>
    </row>
    <row r="223" spans="1:9" x14ac:dyDescent="0.2">
      <c r="A223" s="74">
        <v>6051</v>
      </c>
      <c r="B223" s="75" t="s">
        <v>129</v>
      </c>
      <c r="C223" s="76" t="s">
        <v>586</v>
      </c>
      <c r="D223" s="75" t="s">
        <v>2</v>
      </c>
      <c r="E223" s="76" t="s">
        <v>587</v>
      </c>
      <c r="F223" s="75" t="s">
        <v>588</v>
      </c>
      <c r="G223" s="76" t="s">
        <v>541</v>
      </c>
      <c r="H223" s="75" t="s">
        <v>542</v>
      </c>
      <c r="I223" s="75" t="str">
        <f>IF(TableCoA[[#This Row],[Account]]&lt;1000,"Budget Account","Normal account")</f>
        <v>Normal account</v>
      </c>
    </row>
    <row r="224" spans="1:9" x14ac:dyDescent="0.2">
      <c r="A224" s="74">
        <v>6052</v>
      </c>
      <c r="B224" s="75" t="s">
        <v>130</v>
      </c>
      <c r="C224" s="76" t="s">
        <v>586</v>
      </c>
      <c r="D224" s="75" t="s">
        <v>2</v>
      </c>
      <c r="E224" s="76" t="s">
        <v>587</v>
      </c>
      <c r="F224" s="75" t="s">
        <v>588</v>
      </c>
      <c r="G224" s="76" t="s">
        <v>541</v>
      </c>
      <c r="H224" s="75" t="s">
        <v>542</v>
      </c>
      <c r="I224" s="75" t="str">
        <f>IF(TableCoA[[#This Row],[Account]]&lt;1000,"Budget Account","Normal account")</f>
        <v>Normal account</v>
      </c>
    </row>
    <row r="225" spans="1:9" x14ac:dyDescent="0.2">
      <c r="A225" s="74">
        <v>6053</v>
      </c>
      <c r="B225" s="75" t="s">
        <v>131</v>
      </c>
      <c r="C225" s="76" t="s">
        <v>586</v>
      </c>
      <c r="D225" s="75" t="s">
        <v>2</v>
      </c>
      <c r="E225" s="76" t="s">
        <v>587</v>
      </c>
      <c r="F225" s="75" t="s">
        <v>588</v>
      </c>
      <c r="G225" s="76" t="s">
        <v>541</v>
      </c>
      <c r="H225" s="75" t="s">
        <v>542</v>
      </c>
      <c r="I225" s="75" t="str">
        <f>IF(TableCoA[[#This Row],[Account]]&lt;1000,"Budget Account","Normal account")</f>
        <v>Normal account</v>
      </c>
    </row>
    <row r="226" spans="1:9" x14ac:dyDescent="0.2">
      <c r="A226" s="74">
        <v>6059</v>
      </c>
      <c r="B226" s="75" t="s">
        <v>471</v>
      </c>
      <c r="C226" s="76" t="s">
        <v>586</v>
      </c>
      <c r="D226" s="75" t="s">
        <v>2</v>
      </c>
      <c r="E226" s="76" t="s">
        <v>587</v>
      </c>
      <c r="F226" s="75" t="s">
        <v>588</v>
      </c>
      <c r="G226" s="76" t="s">
        <v>541</v>
      </c>
      <c r="H226" s="75" t="s">
        <v>542</v>
      </c>
      <c r="I226" s="75" t="str">
        <f>IF(TableCoA[[#This Row],[Account]]&lt;1000,"Budget Account","Normal account")</f>
        <v>Normal account</v>
      </c>
    </row>
    <row r="227" spans="1:9" x14ac:dyDescent="0.2">
      <c r="A227" s="74">
        <v>6061</v>
      </c>
      <c r="B227" s="75" t="s">
        <v>132</v>
      </c>
      <c r="C227" s="76" t="s">
        <v>586</v>
      </c>
      <c r="D227" s="75" t="s">
        <v>2</v>
      </c>
      <c r="E227" s="76" t="s">
        <v>587</v>
      </c>
      <c r="F227" s="75" t="s">
        <v>588</v>
      </c>
      <c r="G227" s="76" t="s">
        <v>541</v>
      </c>
      <c r="H227" s="75" t="s">
        <v>542</v>
      </c>
      <c r="I227" s="75" t="str">
        <f>IF(TableCoA[[#This Row],[Account]]&lt;1000,"Budget Account","Normal account")</f>
        <v>Normal account</v>
      </c>
    </row>
    <row r="228" spans="1:9" x14ac:dyDescent="0.2">
      <c r="A228" s="74">
        <v>6101</v>
      </c>
      <c r="B228" s="75" t="s">
        <v>133</v>
      </c>
      <c r="C228" s="76" t="s">
        <v>586</v>
      </c>
      <c r="D228" s="75" t="s">
        <v>2</v>
      </c>
      <c r="E228" s="76" t="s">
        <v>587</v>
      </c>
      <c r="F228" s="75" t="s">
        <v>588</v>
      </c>
      <c r="G228" s="76" t="s">
        <v>541</v>
      </c>
      <c r="H228" s="75" t="s">
        <v>542</v>
      </c>
      <c r="I228" s="75" t="str">
        <f>IF(TableCoA[[#This Row],[Account]]&lt;1000,"Budget Account","Normal account")</f>
        <v>Normal account</v>
      </c>
    </row>
    <row r="229" spans="1:9" x14ac:dyDescent="0.2">
      <c r="A229" s="74">
        <v>6102</v>
      </c>
      <c r="B229" s="75" t="s">
        <v>134</v>
      </c>
      <c r="C229" s="76" t="s">
        <v>586</v>
      </c>
      <c r="D229" s="75" t="s">
        <v>2</v>
      </c>
      <c r="E229" s="76" t="s">
        <v>587</v>
      </c>
      <c r="F229" s="75" t="s">
        <v>588</v>
      </c>
      <c r="G229" s="76" t="s">
        <v>541</v>
      </c>
      <c r="H229" s="75" t="s">
        <v>542</v>
      </c>
      <c r="I229" s="75" t="str">
        <f>IF(TableCoA[[#This Row],[Account]]&lt;1000,"Budget Account","Normal account")</f>
        <v>Normal account</v>
      </c>
    </row>
    <row r="230" spans="1:9" x14ac:dyDescent="0.2">
      <c r="A230" s="74">
        <v>6103</v>
      </c>
      <c r="B230" s="75" t="s">
        <v>135</v>
      </c>
      <c r="C230" s="76" t="s">
        <v>586</v>
      </c>
      <c r="D230" s="75" t="s">
        <v>2</v>
      </c>
      <c r="E230" s="76" t="s">
        <v>587</v>
      </c>
      <c r="F230" s="75" t="s">
        <v>588</v>
      </c>
      <c r="G230" s="76" t="s">
        <v>541</v>
      </c>
      <c r="H230" s="75" t="s">
        <v>542</v>
      </c>
      <c r="I230" s="75" t="str">
        <f>IF(TableCoA[[#This Row],[Account]]&lt;1000,"Budget Account","Normal account")</f>
        <v>Normal account</v>
      </c>
    </row>
    <row r="231" spans="1:9" x14ac:dyDescent="0.2">
      <c r="A231" s="74">
        <v>6104</v>
      </c>
      <c r="B231" s="75" t="s">
        <v>136</v>
      </c>
      <c r="C231" s="76" t="s">
        <v>586</v>
      </c>
      <c r="D231" s="75" t="s">
        <v>2</v>
      </c>
      <c r="E231" s="76" t="s">
        <v>587</v>
      </c>
      <c r="F231" s="75" t="s">
        <v>588</v>
      </c>
      <c r="G231" s="76" t="s">
        <v>541</v>
      </c>
      <c r="H231" s="75" t="s">
        <v>542</v>
      </c>
      <c r="I231" s="75" t="str">
        <f>IF(TableCoA[[#This Row],[Account]]&lt;1000,"Budget Account","Normal account")</f>
        <v>Normal account</v>
      </c>
    </row>
    <row r="232" spans="1:9" x14ac:dyDescent="0.2">
      <c r="A232" s="74">
        <v>6105</v>
      </c>
      <c r="B232" s="75" t="s">
        <v>137</v>
      </c>
      <c r="C232" s="76" t="s">
        <v>586</v>
      </c>
      <c r="D232" s="75" t="s">
        <v>2</v>
      </c>
      <c r="E232" s="76" t="s">
        <v>587</v>
      </c>
      <c r="F232" s="75" t="s">
        <v>588</v>
      </c>
      <c r="G232" s="76" t="s">
        <v>541</v>
      </c>
      <c r="H232" s="75" t="s">
        <v>542</v>
      </c>
      <c r="I232" s="75" t="str">
        <f>IF(TableCoA[[#This Row],[Account]]&lt;1000,"Budget Account","Normal account")</f>
        <v>Normal account</v>
      </c>
    </row>
    <row r="233" spans="1:9" x14ac:dyDescent="0.2">
      <c r="A233" s="74">
        <v>6106</v>
      </c>
      <c r="B233" s="75" t="s">
        <v>138</v>
      </c>
      <c r="C233" s="76" t="s">
        <v>586</v>
      </c>
      <c r="D233" s="75" t="s">
        <v>2</v>
      </c>
      <c r="E233" s="76" t="s">
        <v>587</v>
      </c>
      <c r="F233" s="75" t="s">
        <v>588</v>
      </c>
      <c r="G233" s="76" t="s">
        <v>541</v>
      </c>
      <c r="H233" s="75" t="s">
        <v>542</v>
      </c>
      <c r="I233" s="75" t="str">
        <f>IF(TableCoA[[#This Row],[Account]]&lt;1000,"Budget Account","Normal account")</f>
        <v>Normal account</v>
      </c>
    </row>
    <row r="234" spans="1:9" x14ac:dyDescent="0.2">
      <c r="A234" s="74">
        <v>6107</v>
      </c>
      <c r="B234" s="75" t="s">
        <v>139</v>
      </c>
      <c r="C234" s="76" t="s">
        <v>586</v>
      </c>
      <c r="D234" s="75" t="s">
        <v>2</v>
      </c>
      <c r="E234" s="76" t="s">
        <v>587</v>
      </c>
      <c r="F234" s="75" t="s">
        <v>588</v>
      </c>
      <c r="G234" s="76" t="s">
        <v>541</v>
      </c>
      <c r="H234" s="75" t="s">
        <v>542</v>
      </c>
      <c r="I234" s="75" t="str">
        <f>IF(TableCoA[[#This Row],[Account]]&lt;1000,"Budget Account","Normal account")</f>
        <v>Normal account</v>
      </c>
    </row>
    <row r="235" spans="1:9" x14ac:dyDescent="0.2">
      <c r="A235" s="74">
        <v>6108</v>
      </c>
      <c r="B235" s="75" t="s">
        <v>140</v>
      </c>
      <c r="C235" s="76" t="s">
        <v>586</v>
      </c>
      <c r="D235" s="75" t="s">
        <v>2</v>
      </c>
      <c r="E235" s="76" t="s">
        <v>587</v>
      </c>
      <c r="F235" s="75" t="s">
        <v>588</v>
      </c>
      <c r="G235" s="76" t="s">
        <v>541</v>
      </c>
      <c r="H235" s="75" t="s">
        <v>542</v>
      </c>
      <c r="I235" s="75" t="str">
        <f>IF(TableCoA[[#This Row],[Account]]&lt;1000,"Budget Account","Normal account")</f>
        <v>Normal account</v>
      </c>
    </row>
    <row r="236" spans="1:9" x14ac:dyDescent="0.2">
      <c r="A236" s="74">
        <v>6109</v>
      </c>
      <c r="B236" s="75" t="s">
        <v>141</v>
      </c>
      <c r="C236" s="76" t="s">
        <v>586</v>
      </c>
      <c r="D236" s="75" t="s">
        <v>2</v>
      </c>
      <c r="E236" s="76" t="s">
        <v>587</v>
      </c>
      <c r="F236" s="75" t="s">
        <v>588</v>
      </c>
      <c r="G236" s="76" t="s">
        <v>541</v>
      </c>
      <c r="H236" s="75" t="s">
        <v>542</v>
      </c>
      <c r="I236" s="75" t="str">
        <f>IF(TableCoA[[#This Row],[Account]]&lt;1000,"Budget Account","Normal account")</f>
        <v>Normal account</v>
      </c>
    </row>
    <row r="237" spans="1:9" x14ac:dyDescent="0.2">
      <c r="A237" s="74">
        <v>6110</v>
      </c>
      <c r="B237" s="75" t="s">
        <v>142</v>
      </c>
      <c r="C237" s="76" t="s">
        <v>586</v>
      </c>
      <c r="D237" s="75" t="s">
        <v>2</v>
      </c>
      <c r="E237" s="76" t="s">
        <v>587</v>
      </c>
      <c r="F237" s="75" t="s">
        <v>588</v>
      </c>
      <c r="G237" s="76" t="s">
        <v>541</v>
      </c>
      <c r="H237" s="75" t="s">
        <v>542</v>
      </c>
      <c r="I237" s="75" t="str">
        <f>IF(TableCoA[[#This Row],[Account]]&lt;1000,"Budget Account","Normal account")</f>
        <v>Normal account</v>
      </c>
    </row>
    <row r="238" spans="1:9" x14ac:dyDescent="0.2">
      <c r="A238" s="74">
        <v>6301</v>
      </c>
      <c r="B238" s="75" t="s">
        <v>143</v>
      </c>
      <c r="C238" s="76" t="s">
        <v>586</v>
      </c>
      <c r="D238" s="75" t="s">
        <v>2</v>
      </c>
      <c r="E238" s="76" t="s">
        <v>587</v>
      </c>
      <c r="F238" s="75" t="s">
        <v>588</v>
      </c>
      <c r="G238" s="76" t="s">
        <v>541</v>
      </c>
      <c r="H238" s="75" t="s">
        <v>542</v>
      </c>
      <c r="I238" s="75" t="str">
        <f>IF(TableCoA[[#This Row],[Account]]&lt;1000,"Budget Account","Normal account")</f>
        <v>Normal account</v>
      </c>
    </row>
    <row r="239" spans="1:9" x14ac:dyDescent="0.2">
      <c r="A239" s="74">
        <v>6302</v>
      </c>
      <c r="B239" s="75" t="s">
        <v>144</v>
      </c>
      <c r="C239" s="76" t="s">
        <v>586</v>
      </c>
      <c r="D239" s="75" t="s">
        <v>2</v>
      </c>
      <c r="E239" s="76" t="s">
        <v>587</v>
      </c>
      <c r="F239" s="75" t="s">
        <v>588</v>
      </c>
      <c r="G239" s="76" t="s">
        <v>541</v>
      </c>
      <c r="H239" s="75" t="s">
        <v>542</v>
      </c>
      <c r="I239" s="75" t="str">
        <f>IF(TableCoA[[#This Row],[Account]]&lt;1000,"Budget Account","Normal account")</f>
        <v>Normal account</v>
      </c>
    </row>
    <row r="240" spans="1:9" x14ac:dyDescent="0.2">
      <c r="A240" s="74">
        <v>6303</v>
      </c>
      <c r="B240" s="75" t="s">
        <v>145</v>
      </c>
      <c r="C240" s="76" t="s">
        <v>586</v>
      </c>
      <c r="D240" s="75" t="s">
        <v>2</v>
      </c>
      <c r="E240" s="76" t="s">
        <v>587</v>
      </c>
      <c r="F240" s="75" t="s">
        <v>588</v>
      </c>
      <c r="G240" s="76" t="s">
        <v>541</v>
      </c>
      <c r="H240" s="75" t="s">
        <v>542</v>
      </c>
      <c r="I240" s="75" t="str">
        <f>IF(TableCoA[[#This Row],[Account]]&lt;1000,"Budget Account","Normal account")</f>
        <v>Normal account</v>
      </c>
    </row>
    <row r="241" spans="1:9" x14ac:dyDescent="0.2">
      <c r="A241" s="74">
        <v>6304</v>
      </c>
      <c r="B241" s="75" t="s">
        <v>146</v>
      </c>
      <c r="C241" s="76" t="s">
        <v>586</v>
      </c>
      <c r="D241" s="75" t="s">
        <v>2</v>
      </c>
      <c r="E241" s="76" t="s">
        <v>587</v>
      </c>
      <c r="F241" s="75" t="s">
        <v>588</v>
      </c>
      <c r="G241" s="76" t="s">
        <v>541</v>
      </c>
      <c r="H241" s="75" t="s">
        <v>542</v>
      </c>
      <c r="I241" s="75" t="str">
        <f>IF(TableCoA[[#This Row],[Account]]&lt;1000,"Budget Account","Normal account")</f>
        <v>Normal account</v>
      </c>
    </row>
    <row r="242" spans="1:9" x14ac:dyDescent="0.2">
      <c r="A242" s="74">
        <v>6305</v>
      </c>
      <c r="B242" s="75" t="s">
        <v>147</v>
      </c>
      <c r="C242" s="76" t="s">
        <v>586</v>
      </c>
      <c r="D242" s="75" t="s">
        <v>2</v>
      </c>
      <c r="E242" s="76" t="s">
        <v>587</v>
      </c>
      <c r="F242" s="75" t="s">
        <v>588</v>
      </c>
      <c r="G242" s="76" t="s">
        <v>541</v>
      </c>
      <c r="H242" s="75" t="s">
        <v>542</v>
      </c>
      <c r="I242" s="75" t="str">
        <f>IF(TableCoA[[#This Row],[Account]]&lt;1000,"Budget Account","Normal account")</f>
        <v>Normal account</v>
      </c>
    </row>
    <row r="243" spans="1:9" x14ac:dyDescent="0.2">
      <c r="A243" s="74">
        <v>6306</v>
      </c>
      <c r="B243" s="75" t="s">
        <v>148</v>
      </c>
      <c r="C243" s="76" t="s">
        <v>586</v>
      </c>
      <c r="D243" s="75" t="s">
        <v>2</v>
      </c>
      <c r="E243" s="76" t="s">
        <v>587</v>
      </c>
      <c r="F243" s="75" t="s">
        <v>588</v>
      </c>
      <c r="G243" s="76" t="s">
        <v>541</v>
      </c>
      <c r="H243" s="75" t="s">
        <v>542</v>
      </c>
      <c r="I243" s="75" t="str">
        <f>IF(TableCoA[[#This Row],[Account]]&lt;1000,"Budget Account","Normal account")</f>
        <v>Normal account</v>
      </c>
    </row>
    <row r="244" spans="1:9" x14ac:dyDescent="0.2">
      <c r="A244" s="74">
        <v>6307</v>
      </c>
      <c r="B244" s="75" t="s">
        <v>149</v>
      </c>
      <c r="C244" s="76" t="s">
        <v>586</v>
      </c>
      <c r="D244" s="75" t="s">
        <v>2</v>
      </c>
      <c r="E244" s="76" t="s">
        <v>587</v>
      </c>
      <c r="F244" s="75" t="s">
        <v>588</v>
      </c>
      <c r="G244" s="76" t="s">
        <v>541</v>
      </c>
      <c r="H244" s="75" t="s">
        <v>542</v>
      </c>
      <c r="I244" s="75" t="str">
        <f>IF(TableCoA[[#This Row],[Account]]&lt;1000,"Budget Account","Normal account")</f>
        <v>Normal account</v>
      </c>
    </row>
    <row r="245" spans="1:9" x14ac:dyDescent="0.2">
      <c r="A245" s="74">
        <v>6308</v>
      </c>
      <c r="B245" s="75" t="s">
        <v>150</v>
      </c>
      <c r="C245" s="76" t="s">
        <v>586</v>
      </c>
      <c r="D245" s="75" t="s">
        <v>2</v>
      </c>
      <c r="E245" s="76" t="s">
        <v>587</v>
      </c>
      <c r="F245" s="75" t="s">
        <v>588</v>
      </c>
      <c r="G245" s="76" t="s">
        <v>541</v>
      </c>
      <c r="H245" s="75" t="s">
        <v>542</v>
      </c>
      <c r="I245" s="75" t="str">
        <f>IF(TableCoA[[#This Row],[Account]]&lt;1000,"Budget Account","Normal account")</f>
        <v>Normal account</v>
      </c>
    </row>
    <row r="246" spans="1:9" x14ac:dyDescent="0.2">
      <c r="A246" s="74">
        <v>6321</v>
      </c>
      <c r="B246" s="75" t="s">
        <v>151</v>
      </c>
      <c r="C246" s="76" t="s">
        <v>586</v>
      </c>
      <c r="D246" s="75" t="s">
        <v>2</v>
      </c>
      <c r="E246" s="76" t="s">
        <v>587</v>
      </c>
      <c r="F246" s="75" t="s">
        <v>588</v>
      </c>
      <c r="G246" s="76" t="s">
        <v>541</v>
      </c>
      <c r="H246" s="75" t="s">
        <v>542</v>
      </c>
      <c r="I246" s="75" t="str">
        <f>IF(TableCoA[[#This Row],[Account]]&lt;1000,"Budget Account","Normal account")</f>
        <v>Normal account</v>
      </c>
    </row>
    <row r="247" spans="1:9" x14ac:dyDescent="0.2">
      <c r="A247" s="74">
        <v>6351</v>
      </c>
      <c r="B247" s="75" t="s">
        <v>472</v>
      </c>
      <c r="C247" s="76" t="s">
        <v>586</v>
      </c>
      <c r="D247" s="75" t="s">
        <v>2</v>
      </c>
      <c r="E247" s="76" t="s">
        <v>587</v>
      </c>
      <c r="F247" s="75" t="s">
        <v>588</v>
      </c>
      <c r="G247" s="76" t="s">
        <v>541</v>
      </c>
      <c r="H247" s="75" t="s">
        <v>542</v>
      </c>
      <c r="I247" s="75" t="str">
        <f>IF(TableCoA[[#This Row],[Account]]&lt;1000,"Budget Account","Normal account")</f>
        <v>Normal account</v>
      </c>
    </row>
    <row r="248" spans="1:9" x14ac:dyDescent="0.2">
      <c r="A248" s="74">
        <v>6352</v>
      </c>
      <c r="B248" s="75" t="s">
        <v>152</v>
      </c>
      <c r="C248" s="76" t="s">
        <v>586</v>
      </c>
      <c r="D248" s="75" t="s">
        <v>2</v>
      </c>
      <c r="E248" s="76" t="s">
        <v>587</v>
      </c>
      <c r="F248" s="75" t="s">
        <v>588</v>
      </c>
      <c r="G248" s="76" t="s">
        <v>541</v>
      </c>
      <c r="H248" s="75" t="s">
        <v>542</v>
      </c>
      <c r="I248" s="75" t="str">
        <f>IF(TableCoA[[#This Row],[Account]]&lt;1000,"Budget Account","Normal account")</f>
        <v>Normal account</v>
      </c>
    </row>
    <row r="249" spans="1:9" x14ac:dyDescent="0.2">
      <c r="A249" s="74">
        <v>6353</v>
      </c>
      <c r="B249" s="75" t="s">
        <v>153</v>
      </c>
      <c r="C249" s="76" t="s">
        <v>586</v>
      </c>
      <c r="D249" s="75" t="s">
        <v>2</v>
      </c>
      <c r="E249" s="76" t="s">
        <v>587</v>
      </c>
      <c r="F249" s="75" t="s">
        <v>588</v>
      </c>
      <c r="G249" s="76" t="s">
        <v>541</v>
      </c>
      <c r="H249" s="75" t="s">
        <v>542</v>
      </c>
      <c r="I249" s="75" t="str">
        <f>IF(TableCoA[[#This Row],[Account]]&lt;1000,"Budget Account","Normal account")</f>
        <v>Normal account</v>
      </c>
    </row>
    <row r="250" spans="1:9" x14ac:dyDescent="0.2">
      <c r="A250" s="74">
        <v>6354</v>
      </c>
      <c r="B250" s="75" t="s">
        <v>154</v>
      </c>
      <c r="C250" s="76" t="s">
        <v>586</v>
      </c>
      <c r="D250" s="75" t="s">
        <v>2</v>
      </c>
      <c r="E250" s="76" t="s">
        <v>587</v>
      </c>
      <c r="F250" s="75" t="s">
        <v>588</v>
      </c>
      <c r="G250" s="76" t="s">
        <v>541</v>
      </c>
      <c r="H250" s="75" t="s">
        <v>542</v>
      </c>
      <c r="I250" s="75" t="str">
        <f>IF(TableCoA[[#This Row],[Account]]&lt;1000,"Budget Account","Normal account")</f>
        <v>Normal account</v>
      </c>
    </row>
    <row r="251" spans="1:9" x14ac:dyDescent="0.2">
      <c r="A251" s="74">
        <v>6355</v>
      </c>
      <c r="B251" s="75" t="s">
        <v>155</v>
      </c>
      <c r="C251" s="76" t="s">
        <v>586</v>
      </c>
      <c r="D251" s="75" t="s">
        <v>2</v>
      </c>
      <c r="E251" s="76" t="s">
        <v>587</v>
      </c>
      <c r="F251" s="75" t="s">
        <v>588</v>
      </c>
      <c r="G251" s="76" t="s">
        <v>541</v>
      </c>
      <c r="H251" s="75" t="s">
        <v>542</v>
      </c>
      <c r="I251" s="75" t="str">
        <f>IF(TableCoA[[#This Row],[Account]]&lt;1000,"Budget Account","Normal account")</f>
        <v>Normal account</v>
      </c>
    </row>
    <row r="252" spans="1:9" x14ac:dyDescent="0.2">
      <c r="A252" s="74">
        <v>6356</v>
      </c>
      <c r="B252" s="75" t="s">
        <v>156</v>
      </c>
      <c r="C252" s="76" t="s">
        <v>586</v>
      </c>
      <c r="D252" s="75" t="s">
        <v>2</v>
      </c>
      <c r="E252" s="76" t="s">
        <v>587</v>
      </c>
      <c r="F252" s="75" t="s">
        <v>588</v>
      </c>
      <c r="G252" s="76" t="s">
        <v>541</v>
      </c>
      <c r="H252" s="75" t="s">
        <v>542</v>
      </c>
      <c r="I252" s="75" t="str">
        <f>IF(TableCoA[[#This Row],[Account]]&lt;1000,"Budget Account","Normal account")</f>
        <v>Normal account</v>
      </c>
    </row>
    <row r="253" spans="1:9" x14ac:dyDescent="0.2">
      <c r="A253" s="74">
        <v>6359</v>
      </c>
      <c r="B253" s="75" t="s">
        <v>157</v>
      </c>
      <c r="C253" s="76" t="s">
        <v>586</v>
      </c>
      <c r="D253" s="75" t="s">
        <v>2</v>
      </c>
      <c r="E253" s="76" t="s">
        <v>587</v>
      </c>
      <c r="F253" s="75" t="s">
        <v>588</v>
      </c>
      <c r="G253" s="76" t="s">
        <v>541</v>
      </c>
      <c r="H253" s="75" t="s">
        <v>542</v>
      </c>
      <c r="I253" s="75" t="str">
        <f>IF(TableCoA[[#This Row],[Account]]&lt;1000,"Budget Account","Normal account")</f>
        <v>Normal account</v>
      </c>
    </row>
    <row r="254" spans="1:9" x14ac:dyDescent="0.2">
      <c r="A254" s="74">
        <v>6399</v>
      </c>
      <c r="B254" s="75" t="s">
        <v>158</v>
      </c>
      <c r="C254" s="76" t="s">
        <v>586</v>
      </c>
      <c r="D254" s="75" t="s">
        <v>2</v>
      </c>
      <c r="E254" s="76" t="s">
        <v>587</v>
      </c>
      <c r="F254" s="75" t="s">
        <v>588</v>
      </c>
      <c r="G254" s="76" t="s">
        <v>541</v>
      </c>
      <c r="H254" s="75" t="s">
        <v>542</v>
      </c>
      <c r="I254" s="75" t="str">
        <f>IF(TableCoA[[#This Row],[Account]]&lt;1000,"Budget Account","Normal account")</f>
        <v>Normal account</v>
      </c>
    </row>
    <row r="255" spans="1:9" x14ac:dyDescent="0.2">
      <c r="A255" s="74">
        <v>6400</v>
      </c>
      <c r="B255" s="75" t="s">
        <v>159</v>
      </c>
      <c r="C255" s="76" t="s">
        <v>586</v>
      </c>
      <c r="D255" s="75" t="s">
        <v>2</v>
      </c>
      <c r="E255" s="76" t="s">
        <v>587</v>
      </c>
      <c r="F255" s="75" t="s">
        <v>588</v>
      </c>
      <c r="G255" s="76" t="s">
        <v>541</v>
      </c>
      <c r="H255" s="75" t="s">
        <v>542</v>
      </c>
      <c r="I255" s="75" t="str">
        <f>IF(TableCoA[[#This Row],[Account]]&lt;1000,"Budget Account","Normal account")</f>
        <v>Normal account</v>
      </c>
    </row>
    <row r="256" spans="1:9" x14ac:dyDescent="0.2">
      <c r="A256" s="74">
        <v>6401</v>
      </c>
      <c r="B256" s="75" t="s">
        <v>160</v>
      </c>
      <c r="C256" s="76" t="s">
        <v>586</v>
      </c>
      <c r="D256" s="75" t="s">
        <v>2</v>
      </c>
      <c r="E256" s="76" t="s">
        <v>587</v>
      </c>
      <c r="F256" s="75" t="s">
        <v>588</v>
      </c>
      <c r="G256" s="76" t="s">
        <v>541</v>
      </c>
      <c r="H256" s="75" t="s">
        <v>542</v>
      </c>
      <c r="I256" s="75" t="str">
        <f>IF(TableCoA[[#This Row],[Account]]&lt;1000,"Budget Account","Normal account")</f>
        <v>Normal account</v>
      </c>
    </row>
    <row r="257" spans="1:9" x14ac:dyDescent="0.2">
      <c r="A257" s="74">
        <v>6402</v>
      </c>
      <c r="B257" s="75" t="s">
        <v>161</v>
      </c>
      <c r="C257" s="76" t="s">
        <v>586</v>
      </c>
      <c r="D257" s="75" t="s">
        <v>2</v>
      </c>
      <c r="E257" s="76" t="s">
        <v>587</v>
      </c>
      <c r="F257" s="75" t="s">
        <v>588</v>
      </c>
      <c r="G257" s="76" t="s">
        <v>541</v>
      </c>
      <c r="H257" s="75" t="s">
        <v>542</v>
      </c>
      <c r="I257" s="75" t="str">
        <f>IF(TableCoA[[#This Row],[Account]]&lt;1000,"Budget Account","Normal account")</f>
        <v>Normal account</v>
      </c>
    </row>
    <row r="258" spans="1:9" x14ac:dyDescent="0.2">
      <c r="A258" s="74">
        <v>6403</v>
      </c>
      <c r="B258" s="75" t="s">
        <v>162</v>
      </c>
      <c r="C258" s="76" t="s">
        <v>586</v>
      </c>
      <c r="D258" s="75" t="s">
        <v>2</v>
      </c>
      <c r="E258" s="76" t="s">
        <v>587</v>
      </c>
      <c r="F258" s="75" t="s">
        <v>588</v>
      </c>
      <c r="G258" s="76" t="s">
        <v>541</v>
      </c>
      <c r="H258" s="75" t="s">
        <v>542</v>
      </c>
      <c r="I258" s="75" t="str">
        <f>IF(TableCoA[[#This Row],[Account]]&lt;1000,"Budget Account","Normal account")</f>
        <v>Normal account</v>
      </c>
    </row>
    <row r="259" spans="1:9" x14ac:dyDescent="0.2">
      <c r="A259" s="74">
        <v>6404</v>
      </c>
      <c r="B259" s="75" t="s">
        <v>163</v>
      </c>
      <c r="C259" s="76" t="s">
        <v>586</v>
      </c>
      <c r="D259" s="75" t="s">
        <v>2</v>
      </c>
      <c r="E259" s="76" t="s">
        <v>587</v>
      </c>
      <c r="F259" s="75" t="s">
        <v>588</v>
      </c>
      <c r="G259" s="76" t="s">
        <v>541</v>
      </c>
      <c r="H259" s="75" t="s">
        <v>542</v>
      </c>
      <c r="I259" s="75" t="str">
        <f>IF(TableCoA[[#This Row],[Account]]&lt;1000,"Budget Account","Normal account")</f>
        <v>Normal account</v>
      </c>
    </row>
    <row r="260" spans="1:9" x14ac:dyDescent="0.2">
      <c r="A260" s="74">
        <v>6405</v>
      </c>
      <c r="B260" s="75" t="s">
        <v>164</v>
      </c>
      <c r="C260" s="76" t="s">
        <v>586</v>
      </c>
      <c r="D260" s="75" t="s">
        <v>2</v>
      </c>
      <c r="E260" s="76" t="s">
        <v>587</v>
      </c>
      <c r="F260" s="75" t="s">
        <v>588</v>
      </c>
      <c r="G260" s="76" t="s">
        <v>541</v>
      </c>
      <c r="H260" s="75" t="s">
        <v>542</v>
      </c>
      <c r="I260" s="75" t="str">
        <f>IF(TableCoA[[#This Row],[Account]]&lt;1000,"Budget Account","Normal account")</f>
        <v>Normal account</v>
      </c>
    </row>
    <row r="261" spans="1:9" x14ac:dyDescent="0.2">
      <c r="A261" s="74">
        <v>6406</v>
      </c>
      <c r="B261" s="75" t="s">
        <v>165</v>
      </c>
      <c r="C261" s="76" t="s">
        <v>586</v>
      </c>
      <c r="D261" s="75" t="s">
        <v>2</v>
      </c>
      <c r="E261" s="76" t="s">
        <v>587</v>
      </c>
      <c r="F261" s="75" t="s">
        <v>588</v>
      </c>
      <c r="G261" s="76" t="s">
        <v>541</v>
      </c>
      <c r="H261" s="75" t="s">
        <v>542</v>
      </c>
      <c r="I261" s="75" t="str">
        <f>IF(TableCoA[[#This Row],[Account]]&lt;1000,"Budget Account","Normal account")</f>
        <v>Normal account</v>
      </c>
    </row>
    <row r="262" spans="1:9" x14ac:dyDescent="0.2">
      <c r="A262" s="74">
        <v>6407</v>
      </c>
      <c r="B262" s="75" t="s">
        <v>166</v>
      </c>
      <c r="C262" s="76" t="s">
        <v>586</v>
      </c>
      <c r="D262" s="75" t="s">
        <v>2</v>
      </c>
      <c r="E262" s="76" t="s">
        <v>587</v>
      </c>
      <c r="F262" s="75" t="s">
        <v>588</v>
      </c>
      <c r="G262" s="76" t="s">
        <v>541</v>
      </c>
      <c r="H262" s="75" t="s">
        <v>542</v>
      </c>
      <c r="I262" s="75" t="str">
        <f>IF(TableCoA[[#This Row],[Account]]&lt;1000,"Budget Account","Normal account")</f>
        <v>Normal account</v>
      </c>
    </row>
    <row r="263" spans="1:9" x14ac:dyDescent="0.2">
      <c r="A263" s="74">
        <v>6501</v>
      </c>
      <c r="B263" s="75" t="s">
        <v>167</v>
      </c>
      <c r="C263" s="76" t="s">
        <v>586</v>
      </c>
      <c r="D263" s="75" t="s">
        <v>2</v>
      </c>
      <c r="E263" s="76" t="s">
        <v>587</v>
      </c>
      <c r="F263" s="75" t="s">
        <v>588</v>
      </c>
      <c r="G263" s="76" t="s">
        <v>541</v>
      </c>
      <c r="H263" s="75" t="s">
        <v>542</v>
      </c>
      <c r="I263" s="75" t="str">
        <f>IF(TableCoA[[#This Row],[Account]]&lt;1000,"Budget Account","Normal account")</f>
        <v>Normal account</v>
      </c>
    </row>
    <row r="264" spans="1:9" x14ac:dyDescent="0.2">
      <c r="A264" s="74">
        <v>6502</v>
      </c>
      <c r="B264" s="75" t="s">
        <v>168</v>
      </c>
      <c r="C264" s="76" t="s">
        <v>586</v>
      </c>
      <c r="D264" s="75" t="s">
        <v>2</v>
      </c>
      <c r="E264" s="76" t="s">
        <v>587</v>
      </c>
      <c r="F264" s="75" t="s">
        <v>588</v>
      </c>
      <c r="G264" s="76" t="s">
        <v>541</v>
      </c>
      <c r="H264" s="75" t="s">
        <v>542</v>
      </c>
      <c r="I264" s="75" t="str">
        <f>IF(TableCoA[[#This Row],[Account]]&lt;1000,"Budget Account","Normal account")</f>
        <v>Normal account</v>
      </c>
    </row>
    <row r="265" spans="1:9" x14ac:dyDescent="0.2">
      <c r="A265" s="74">
        <v>6503</v>
      </c>
      <c r="B265" s="75" t="s">
        <v>169</v>
      </c>
      <c r="C265" s="76" t="s">
        <v>586</v>
      </c>
      <c r="D265" s="75" t="s">
        <v>2</v>
      </c>
      <c r="E265" s="76" t="s">
        <v>587</v>
      </c>
      <c r="F265" s="75" t="s">
        <v>588</v>
      </c>
      <c r="G265" s="76" t="s">
        <v>541</v>
      </c>
      <c r="H265" s="75" t="s">
        <v>542</v>
      </c>
      <c r="I265" s="75" t="str">
        <f>IF(TableCoA[[#This Row],[Account]]&lt;1000,"Budget Account","Normal account")</f>
        <v>Normal account</v>
      </c>
    </row>
    <row r="266" spans="1:9" x14ac:dyDescent="0.2">
      <c r="A266" s="74">
        <v>6504</v>
      </c>
      <c r="B266" s="75" t="s">
        <v>170</v>
      </c>
      <c r="C266" s="76" t="s">
        <v>586</v>
      </c>
      <c r="D266" s="75" t="s">
        <v>2</v>
      </c>
      <c r="E266" s="76" t="s">
        <v>587</v>
      </c>
      <c r="F266" s="75" t="s">
        <v>588</v>
      </c>
      <c r="G266" s="76" t="s">
        <v>541</v>
      </c>
      <c r="H266" s="75" t="s">
        <v>542</v>
      </c>
      <c r="I266" s="75" t="str">
        <f>IF(TableCoA[[#This Row],[Account]]&lt;1000,"Budget Account","Normal account")</f>
        <v>Normal account</v>
      </c>
    </row>
    <row r="267" spans="1:9" x14ac:dyDescent="0.2">
      <c r="A267" s="74">
        <v>6511</v>
      </c>
      <c r="B267" s="75" t="s">
        <v>171</v>
      </c>
      <c r="C267" s="76" t="s">
        <v>586</v>
      </c>
      <c r="D267" s="75" t="s">
        <v>2</v>
      </c>
      <c r="E267" s="76" t="s">
        <v>587</v>
      </c>
      <c r="F267" s="75" t="s">
        <v>588</v>
      </c>
      <c r="G267" s="76" t="s">
        <v>541</v>
      </c>
      <c r="H267" s="75" t="s">
        <v>542</v>
      </c>
      <c r="I267" s="75" t="str">
        <f>IF(TableCoA[[#This Row],[Account]]&lt;1000,"Budget Account","Normal account")</f>
        <v>Normal account</v>
      </c>
    </row>
    <row r="268" spans="1:9" x14ac:dyDescent="0.2">
      <c r="A268" s="74">
        <v>6520</v>
      </c>
      <c r="B268" s="75" t="s">
        <v>473</v>
      </c>
      <c r="C268" s="76" t="s">
        <v>586</v>
      </c>
      <c r="D268" s="75" t="s">
        <v>2</v>
      </c>
      <c r="E268" s="76" t="s">
        <v>587</v>
      </c>
      <c r="F268" s="75" t="s">
        <v>588</v>
      </c>
      <c r="G268" s="76" t="s">
        <v>541</v>
      </c>
      <c r="H268" s="75" t="s">
        <v>542</v>
      </c>
      <c r="I268" s="75" t="str">
        <f>IF(TableCoA[[#This Row],[Account]]&lt;1000,"Budget Account","Normal account")</f>
        <v>Normal account</v>
      </c>
    </row>
    <row r="269" spans="1:9" x14ac:dyDescent="0.2">
      <c r="A269" s="74">
        <v>6680</v>
      </c>
      <c r="B269" s="75" t="s">
        <v>172</v>
      </c>
      <c r="C269" s="76" t="s">
        <v>586</v>
      </c>
      <c r="D269" s="75" t="s">
        <v>2</v>
      </c>
      <c r="E269" s="76" t="s">
        <v>587</v>
      </c>
      <c r="F269" s="75" t="s">
        <v>588</v>
      </c>
      <c r="G269" s="76" t="s">
        <v>541</v>
      </c>
      <c r="H269" s="75" t="s">
        <v>542</v>
      </c>
      <c r="I269" s="75" t="str">
        <f>IF(TableCoA[[#This Row],[Account]]&lt;1000,"Budget Account","Normal account")</f>
        <v>Normal account</v>
      </c>
    </row>
    <row r="270" spans="1:9" x14ac:dyDescent="0.2">
      <c r="A270" s="74">
        <v>6701</v>
      </c>
      <c r="B270" s="75" t="s">
        <v>474</v>
      </c>
      <c r="C270" s="76" t="s">
        <v>586</v>
      </c>
      <c r="D270" s="75" t="s">
        <v>2</v>
      </c>
      <c r="E270" s="76" t="s">
        <v>587</v>
      </c>
      <c r="F270" s="75" t="s">
        <v>588</v>
      </c>
      <c r="G270" s="76" t="s">
        <v>541</v>
      </c>
      <c r="H270" s="75" t="s">
        <v>542</v>
      </c>
      <c r="I270" s="75" t="str">
        <f>IF(TableCoA[[#This Row],[Account]]&lt;1000,"Budget Account","Normal account")</f>
        <v>Normal account</v>
      </c>
    </row>
    <row r="271" spans="1:9" x14ac:dyDescent="0.2">
      <c r="A271" s="74">
        <v>6705</v>
      </c>
      <c r="B271" s="75" t="s">
        <v>475</v>
      </c>
      <c r="C271" s="76" t="s">
        <v>586</v>
      </c>
      <c r="D271" s="75" t="s">
        <v>2</v>
      </c>
      <c r="E271" s="76" t="s">
        <v>587</v>
      </c>
      <c r="F271" s="75" t="s">
        <v>588</v>
      </c>
      <c r="G271" s="76" t="s">
        <v>541</v>
      </c>
      <c r="H271" s="75" t="s">
        <v>542</v>
      </c>
      <c r="I271" s="75" t="str">
        <f>IF(TableCoA[[#This Row],[Account]]&lt;1000,"Budget Account","Normal account")</f>
        <v>Normal account</v>
      </c>
    </row>
    <row r="272" spans="1:9" x14ac:dyDescent="0.2">
      <c r="A272" s="74">
        <v>660</v>
      </c>
      <c r="B272" s="75" t="s">
        <v>476</v>
      </c>
      <c r="C272" s="76" t="s">
        <v>589</v>
      </c>
      <c r="D272" s="75" t="s">
        <v>173</v>
      </c>
      <c r="E272" s="76" t="s">
        <v>587</v>
      </c>
      <c r="F272" s="75" t="s">
        <v>588</v>
      </c>
      <c r="G272" s="76" t="s">
        <v>541</v>
      </c>
      <c r="H272" s="75" t="s">
        <v>542</v>
      </c>
      <c r="I272" s="75" t="str">
        <f>IF(TableCoA[[#This Row],[Account]]&lt;1000,"Budget Account","Normal account")</f>
        <v>Budget Account</v>
      </c>
    </row>
    <row r="273" spans="1:9" x14ac:dyDescent="0.2">
      <c r="A273" s="74">
        <v>661</v>
      </c>
      <c r="B273" s="75" t="s">
        <v>173</v>
      </c>
      <c r="C273" s="76" t="s">
        <v>589</v>
      </c>
      <c r="D273" s="75" t="s">
        <v>173</v>
      </c>
      <c r="E273" s="76" t="s">
        <v>587</v>
      </c>
      <c r="F273" s="75" t="s">
        <v>588</v>
      </c>
      <c r="G273" s="76" t="s">
        <v>541</v>
      </c>
      <c r="H273" s="75" t="s">
        <v>542</v>
      </c>
      <c r="I273" s="75" t="str">
        <f>IF(TableCoA[[#This Row],[Account]]&lt;1000,"Budget Account","Normal account")</f>
        <v>Budget Account</v>
      </c>
    </row>
    <row r="274" spans="1:9" x14ac:dyDescent="0.2">
      <c r="A274" s="74">
        <v>6601</v>
      </c>
      <c r="B274" s="75" t="s">
        <v>174</v>
      </c>
      <c r="C274" s="76" t="s">
        <v>589</v>
      </c>
      <c r="D274" s="75" t="s">
        <v>173</v>
      </c>
      <c r="E274" s="76" t="s">
        <v>587</v>
      </c>
      <c r="F274" s="75" t="s">
        <v>588</v>
      </c>
      <c r="G274" s="76" t="s">
        <v>541</v>
      </c>
      <c r="H274" s="75" t="s">
        <v>542</v>
      </c>
      <c r="I274" s="75" t="str">
        <f>IF(TableCoA[[#This Row],[Account]]&lt;1000,"Budget Account","Normal account")</f>
        <v>Normal account</v>
      </c>
    </row>
    <row r="275" spans="1:9" x14ac:dyDescent="0.2">
      <c r="A275" s="74">
        <v>6603</v>
      </c>
      <c r="B275" s="75" t="s">
        <v>175</v>
      </c>
      <c r="C275" s="76" t="s">
        <v>589</v>
      </c>
      <c r="D275" s="75" t="s">
        <v>173</v>
      </c>
      <c r="E275" s="76" t="s">
        <v>587</v>
      </c>
      <c r="F275" s="75" t="s">
        <v>588</v>
      </c>
      <c r="G275" s="76" t="s">
        <v>541</v>
      </c>
      <c r="H275" s="75" t="s">
        <v>542</v>
      </c>
      <c r="I275" s="75" t="str">
        <f>IF(TableCoA[[#This Row],[Account]]&lt;1000,"Budget Account","Normal account")</f>
        <v>Normal account</v>
      </c>
    </row>
    <row r="276" spans="1:9" x14ac:dyDescent="0.2">
      <c r="A276" s="74">
        <v>6604</v>
      </c>
      <c r="B276" s="75" t="s">
        <v>176</v>
      </c>
      <c r="C276" s="76" t="s">
        <v>589</v>
      </c>
      <c r="D276" s="75" t="s">
        <v>173</v>
      </c>
      <c r="E276" s="76" t="s">
        <v>587</v>
      </c>
      <c r="F276" s="75" t="s">
        <v>588</v>
      </c>
      <c r="G276" s="76" t="s">
        <v>541</v>
      </c>
      <c r="H276" s="75" t="s">
        <v>542</v>
      </c>
      <c r="I276" s="75" t="str">
        <f>IF(TableCoA[[#This Row],[Account]]&lt;1000,"Budget Account","Normal account")</f>
        <v>Normal account</v>
      </c>
    </row>
    <row r="277" spans="1:9" x14ac:dyDescent="0.2">
      <c r="A277" s="74">
        <v>6605</v>
      </c>
      <c r="B277" s="75" t="s">
        <v>177</v>
      </c>
      <c r="C277" s="76" t="s">
        <v>589</v>
      </c>
      <c r="D277" s="75" t="s">
        <v>173</v>
      </c>
      <c r="E277" s="76" t="s">
        <v>587</v>
      </c>
      <c r="F277" s="75" t="s">
        <v>588</v>
      </c>
      <c r="G277" s="76" t="s">
        <v>541</v>
      </c>
      <c r="H277" s="75" t="s">
        <v>542</v>
      </c>
      <c r="I277" s="75" t="str">
        <f>IF(TableCoA[[#This Row],[Account]]&lt;1000,"Budget Account","Normal account")</f>
        <v>Normal account</v>
      </c>
    </row>
    <row r="278" spans="1:9" x14ac:dyDescent="0.2">
      <c r="A278" s="74">
        <v>6611</v>
      </c>
      <c r="B278" s="75" t="s">
        <v>178</v>
      </c>
      <c r="C278" s="76" t="s">
        <v>589</v>
      </c>
      <c r="D278" s="75" t="s">
        <v>173</v>
      </c>
      <c r="E278" s="76" t="s">
        <v>587</v>
      </c>
      <c r="F278" s="75" t="s">
        <v>588</v>
      </c>
      <c r="G278" s="76" t="s">
        <v>541</v>
      </c>
      <c r="H278" s="75" t="s">
        <v>542</v>
      </c>
      <c r="I278" s="75" t="str">
        <f>IF(TableCoA[[#This Row],[Account]]&lt;1000,"Budget Account","Normal account")</f>
        <v>Normal account</v>
      </c>
    </row>
    <row r="279" spans="1:9" x14ac:dyDescent="0.2">
      <c r="A279" s="74">
        <v>6612</v>
      </c>
      <c r="B279" s="75" t="s">
        <v>179</v>
      </c>
      <c r="C279" s="76" t="s">
        <v>589</v>
      </c>
      <c r="D279" s="75" t="s">
        <v>173</v>
      </c>
      <c r="E279" s="76" t="s">
        <v>587</v>
      </c>
      <c r="F279" s="75" t="s">
        <v>588</v>
      </c>
      <c r="G279" s="76" t="s">
        <v>541</v>
      </c>
      <c r="H279" s="75" t="s">
        <v>542</v>
      </c>
      <c r="I279" s="75" t="str">
        <f>IF(TableCoA[[#This Row],[Account]]&lt;1000,"Budget Account","Normal account")</f>
        <v>Normal account</v>
      </c>
    </row>
    <row r="280" spans="1:9" x14ac:dyDescent="0.2">
      <c r="A280" s="74">
        <v>6613</v>
      </c>
      <c r="B280" s="75" t="s">
        <v>180</v>
      </c>
      <c r="C280" s="76" t="s">
        <v>589</v>
      </c>
      <c r="D280" s="75" t="s">
        <v>173</v>
      </c>
      <c r="E280" s="76" t="s">
        <v>587</v>
      </c>
      <c r="F280" s="75" t="s">
        <v>588</v>
      </c>
      <c r="G280" s="76" t="s">
        <v>541</v>
      </c>
      <c r="H280" s="75" t="s">
        <v>542</v>
      </c>
      <c r="I280" s="75" t="str">
        <f>IF(TableCoA[[#This Row],[Account]]&lt;1000,"Budget Account","Normal account")</f>
        <v>Normal account</v>
      </c>
    </row>
    <row r="281" spans="1:9" x14ac:dyDescent="0.2">
      <c r="A281" s="74">
        <v>6614</v>
      </c>
      <c r="B281" s="75" t="s">
        <v>181</v>
      </c>
      <c r="C281" s="76" t="s">
        <v>589</v>
      </c>
      <c r="D281" s="75" t="s">
        <v>173</v>
      </c>
      <c r="E281" s="76" t="s">
        <v>587</v>
      </c>
      <c r="F281" s="75" t="s">
        <v>588</v>
      </c>
      <c r="G281" s="76" t="s">
        <v>541</v>
      </c>
      <c r="H281" s="75" t="s">
        <v>542</v>
      </c>
      <c r="I281" s="75" t="str">
        <f>IF(TableCoA[[#This Row],[Account]]&lt;1000,"Budget Account","Normal account")</f>
        <v>Normal account</v>
      </c>
    </row>
    <row r="282" spans="1:9" x14ac:dyDescent="0.2">
      <c r="A282" s="74">
        <v>6615</v>
      </c>
      <c r="B282" s="75" t="s">
        <v>182</v>
      </c>
      <c r="C282" s="76" t="s">
        <v>589</v>
      </c>
      <c r="D282" s="75" t="s">
        <v>173</v>
      </c>
      <c r="E282" s="76" t="s">
        <v>587</v>
      </c>
      <c r="F282" s="75" t="s">
        <v>588</v>
      </c>
      <c r="G282" s="76" t="s">
        <v>541</v>
      </c>
      <c r="H282" s="75" t="s">
        <v>542</v>
      </c>
      <c r="I282" s="75" t="str">
        <f>IF(TableCoA[[#This Row],[Account]]&lt;1000,"Budget Account","Normal account")</f>
        <v>Normal account</v>
      </c>
    </row>
    <row r="283" spans="1:9" x14ac:dyDescent="0.2">
      <c r="A283" s="74">
        <v>6616</v>
      </c>
      <c r="B283" s="75" t="s">
        <v>183</v>
      </c>
      <c r="C283" s="76" t="s">
        <v>589</v>
      </c>
      <c r="D283" s="75" t="s">
        <v>173</v>
      </c>
      <c r="E283" s="76" t="s">
        <v>587</v>
      </c>
      <c r="F283" s="75" t="s">
        <v>588</v>
      </c>
      <c r="G283" s="76" t="s">
        <v>541</v>
      </c>
      <c r="H283" s="75" t="s">
        <v>542</v>
      </c>
      <c r="I283" s="75" t="str">
        <f>IF(TableCoA[[#This Row],[Account]]&lt;1000,"Budget Account","Normal account")</f>
        <v>Normal account</v>
      </c>
    </row>
    <row r="284" spans="1:9" x14ac:dyDescent="0.2">
      <c r="A284" s="74">
        <v>6619</v>
      </c>
      <c r="B284" s="75" t="s">
        <v>184</v>
      </c>
      <c r="C284" s="76" t="s">
        <v>589</v>
      </c>
      <c r="D284" s="75" t="s">
        <v>173</v>
      </c>
      <c r="E284" s="76" t="s">
        <v>587</v>
      </c>
      <c r="F284" s="75" t="s">
        <v>588</v>
      </c>
      <c r="G284" s="76" t="s">
        <v>541</v>
      </c>
      <c r="H284" s="75" t="s">
        <v>542</v>
      </c>
      <c r="I284" s="75" t="str">
        <f>IF(TableCoA[[#This Row],[Account]]&lt;1000,"Budget Account","Normal account")</f>
        <v>Normal account</v>
      </c>
    </row>
    <row r="285" spans="1:9" x14ac:dyDescent="0.2">
      <c r="A285" s="74">
        <v>6669</v>
      </c>
      <c r="B285" s="75" t="s">
        <v>185</v>
      </c>
      <c r="C285" s="76" t="s">
        <v>589</v>
      </c>
      <c r="D285" s="75" t="s">
        <v>173</v>
      </c>
      <c r="E285" s="76" t="s">
        <v>587</v>
      </c>
      <c r="F285" s="75" t="s">
        <v>588</v>
      </c>
      <c r="G285" s="76" t="s">
        <v>541</v>
      </c>
      <c r="H285" s="75" t="s">
        <v>542</v>
      </c>
      <c r="I285" s="75" t="str">
        <f>IF(TableCoA[[#This Row],[Account]]&lt;1000,"Budget Account","Normal account")</f>
        <v>Normal account</v>
      </c>
    </row>
    <row r="286" spans="1:9" x14ac:dyDescent="0.2">
      <c r="A286" s="74">
        <v>662</v>
      </c>
      <c r="B286" s="75" t="s">
        <v>3</v>
      </c>
      <c r="C286" s="76" t="s">
        <v>590</v>
      </c>
      <c r="D286" s="75" t="s">
        <v>3</v>
      </c>
      <c r="E286" s="76" t="s">
        <v>587</v>
      </c>
      <c r="F286" s="75" t="s">
        <v>588</v>
      </c>
      <c r="G286" s="76" t="s">
        <v>541</v>
      </c>
      <c r="H286" s="75" t="s">
        <v>542</v>
      </c>
      <c r="I286" s="75" t="str">
        <f>IF(TableCoA[[#This Row],[Account]]&lt;1000,"Budget Account","Normal account")</f>
        <v>Budget Account</v>
      </c>
    </row>
    <row r="287" spans="1:9" x14ac:dyDescent="0.2">
      <c r="A287" s="74">
        <v>6602</v>
      </c>
      <c r="B287" s="75" t="s">
        <v>186</v>
      </c>
      <c r="C287" s="76" t="s">
        <v>590</v>
      </c>
      <c r="D287" s="75" t="s">
        <v>3</v>
      </c>
      <c r="E287" s="76" t="s">
        <v>587</v>
      </c>
      <c r="F287" s="75" t="s">
        <v>588</v>
      </c>
      <c r="G287" s="76" t="s">
        <v>541</v>
      </c>
      <c r="H287" s="75" t="s">
        <v>542</v>
      </c>
      <c r="I287" s="75" t="str">
        <f>IF(TableCoA[[#This Row],[Account]]&lt;1000,"Budget Account","Normal account")</f>
        <v>Normal account</v>
      </c>
    </row>
    <row r="288" spans="1:9" x14ac:dyDescent="0.2">
      <c r="A288" s="74">
        <v>6617</v>
      </c>
      <c r="B288" s="75" t="s">
        <v>187</v>
      </c>
      <c r="C288" s="76" t="s">
        <v>590</v>
      </c>
      <c r="D288" s="75" t="s">
        <v>3</v>
      </c>
      <c r="E288" s="76" t="s">
        <v>587</v>
      </c>
      <c r="F288" s="75" t="s">
        <v>588</v>
      </c>
      <c r="G288" s="76" t="s">
        <v>541</v>
      </c>
      <c r="H288" s="75" t="s">
        <v>542</v>
      </c>
      <c r="I288" s="75" t="str">
        <f>IF(TableCoA[[#This Row],[Account]]&lt;1000,"Budget Account","Normal account")</f>
        <v>Normal account</v>
      </c>
    </row>
    <row r="289" spans="1:9" x14ac:dyDescent="0.2">
      <c r="A289" s="74">
        <v>6618</v>
      </c>
      <c r="B289" s="75" t="s">
        <v>188</v>
      </c>
      <c r="C289" s="76" t="s">
        <v>590</v>
      </c>
      <c r="D289" s="75" t="s">
        <v>3</v>
      </c>
      <c r="E289" s="76" t="s">
        <v>587</v>
      </c>
      <c r="F289" s="75" t="s">
        <v>588</v>
      </c>
      <c r="G289" s="76" t="s">
        <v>541</v>
      </c>
      <c r="H289" s="75" t="s">
        <v>542</v>
      </c>
      <c r="I289" s="75" t="str">
        <f>IF(TableCoA[[#This Row],[Account]]&lt;1000,"Budget Account","Normal account")</f>
        <v>Normal account</v>
      </c>
    </row>
    <row r="290" spans="1:9" x14ac:dyDescent="0.2">
      <c r="A290" s="74">
        <v>6620</v>
      </c>
      <c r="B290" s="75" t="s">
        <v>189</v>
      </c>
      <c r="C290" s="76" t="s">
        <v>590</v>
      </c>
      <c r="D290" s="75" t="s">
        <v>3</v>
      </c>
      <c r="E290" s="76" t="s">
        <v>587</v>
      </c>
      <c r="F290" s="75" t="s">
        <v>588</v>
      </c>
      <c r="G290" s="76" t="s">
        <v>541</v>
      </c>
      <c r="H290" s="75" t="s">
        <v>542</v>
      </c>
      <c r="I290" s="75" t="str">
        <f>IF(TableCoA[[#This Row],[Account]]&lt;1000,"Budget Account","Normal account")</f>
        <v>Normal account</v>
      </c>
    </row>
    <row r="291" spans="1:9" x14ac:dyDescent="0.2">
      <c r="A291" s="74">
        <v>6660</v>
      </c>
      <c r="B291" s="75" t="s">
        <v>190</v>
      </c>
      <c r="C291" s="76" t="s">
        <v>590</v>
      </c>
      <c r="D291" s="75" t="s">
        <v>3</v>
      </c>
      <c r="E291" s="76" t="s">
        <v>587</v>
      </c>
      <c r="F291" s="75" t="s">
        <v>588</v>
      </c>
      <c r="G291" s="76" t="s">
        <v>541</v>
      </c>
      <c r="H291" s="75" t="s">
        <v>542</v>
      </c>
      <c r="I291" s="75" t="str">
        <f>IF(TableCoA[[#This Row],[Account]]&lt;1000,"Budget Account","Normal account")</f>
        <v>Normal account</v>
      </c>
    </row>
    <row r="292" spans="1:9" x14ac:dyDescent="0.2">
      <c r="A292" s="74">
        <v>667</v>
      </c>
      <c r="B292" s="75" t="s">
        <v>11</v>
      </c>
      <c r="C292" s="76" t="s">
        <v>591</v>
      </c>
      <c r="D292" s="75" t="s">
        <v>11</v>
      </c>
      <c r="E292" s="76" t="s">
        <v>587</v>
      </c>
      <c r="F292" s="75" t="s">
        <v>588</v>
      </c>
      <c r="G292" s="76" t="s">
        <v>541</v>
      </c>
      <c r="H292" s="75" t="s">
        <v>542</v>
      </c>
      <c r="I292" s="75" t="str">
        <f>IF(TableCoA[[#This Row],[Account]]&lt;1000,"Budget Account","Normal account")</f>
        <v>Budget Account</v>
      </c>
    </row>
    <row r="293" spans="1:9" x14ac:dyDescent="0.2">
      <c r="A293" s="74">
        <v>6606</v>
      </c>
      <c r="B293" s="75" t="s">
        <v>191</v>
      </c>
      <c r="C293" s="76" t="s">
        <v>591</v>
      </c>
      <c r="D293" s="75" t="s">
        <v>11</v>
      </c>
      <c r="E293" s="76" t="s">
        <v>587</v>
      </c>
      <c r="F293" s="75" t="s">
        <v>588</v>
      </c>
      <c r="G293" s="76" t="s">
        <v>541</v>
      </c>
      <c r="H293" s="75" t="s">
        <v>542</v>
      </c>
      <c r="I293" s="75" t="str">
        <f>IF(TableCoA[[#This Row],[Account]]&lt;1000,"Budget Account","Normal account")</f>
        <v>Normal account</v>
      </c>
    </row>
    <row r="294" spans="1:9" x14ac:dyDescent="0.2">
      <c r="A294" s="74">
        <v>6690</v>
      </c>
      <c r="B294" s="75" t="s">
        <v>192</v>
      </c>
      <c r="C294" s="76" t="s">
        <v>592</v>
      </c>
      <c r="D294" s="75" t="s">
        <v>593</v>
      </c>
      <c r="E294" s="76" t="s">
        <v>587</v>
      </c>
      <c r="F294" s="75" t="s">
        <v>588</v>
      </c>
      <c r="G294" s="76" t="s">
        <v>541</v>
      </c>
      <c r="H294" s="75" t="s">
        <v>542</v>
      </c>
      <c r="I294" s="75" t="str">
        <f>IF(TableCoA[[#This Row],[Account]]&lt;1000,"Budget Account","Normal account")</f>
        <v>Normal account</v>
      </c>
    </row>
    <row r="295" spans="1:9" x14ac:dyDescent="0.2">
      <c r="A295" s="74">
        <v>670</v>
      </c>
      <c r="B295" s="75" t="s">
        <v>193</v>
      </c>
      <c r="C295" s="76" t="s">
        <v>594</v>
      </c>
      <c r="D295" s="75" t="s">
        <v>193</v>
      </c>
      <c r="E295" s="76" t="s">
        <v>595</v>
      </c>
      <c r="F295" s="75" t="s">
        <v>596</v>
      </c>
      <c r="G295" s="76" t="s">
        <v>541</v>
      </c>
      <c r="H295" s="75" t="s">
        <v>542</v>
      </c>
      <c r="I295" s="75" t="str">
        <f>IF(TableCoA[[#This Row],[Account]]&lt;1000,"Budget Account","Normal account")</f>
        <v>Budget Account</v>
      </c>
    </row>
    <row r="296" spans="1:9" x14ac:dyDescent="0.2">
      <c r="A296" s="74">
        <v>6702</v>
      </c>
      <c r="B296" s="75" t="s">
        <v>194</v>
      </c>
      <c r="C296" s="76" t="s">
        <v>594</v>
      </c>
      <c r="D296" s="75" t="s">
        <v>193</v>
      </c>
      <c r="E296" s="76" t="s">
        <v>595</v>
      </c>
      <c r="F296" s="75" t="s">
        <v>596</v>
      </c>
      <c r="G296" s="76" t="s">
        <v>541</v>
      </c>
      <c r="H296" s="75" t="s">
        <v>542</v>
      </c>
      <c r="I296" s="75" t="str">
        <f>IF(TableCoA[[#This Row],[Account]]&lt;1000,"Budget Account","Normal account")</f>
        <v>Normal account</v>
      </c>
    </row>
    <row r="297" spans="1:9" x14ac:dyDescent="0.2">
      <c r="A297" s="74">
        <v>6703</v>
      </c>
      <c r="B297" s="75" t="s">
        <v>195</v>
      </c>
      <c r="C297" s="76" t="s">
        <v>594</v>
      </c>
      <c r="D297" s="75" t="s">
        <v>193</v>
      </c>
      <c r="E297" s="76" t="s">
        <v>595</v>
      </c>
      <c r="F297" s="75" t="s">
        <v>596</v>
      </c>
      <c r="G297" s="76" t="s">
        <v>541</v>
      </c>
      <c r="H297" s="75" t="s">
        <v>542</v>
      </c>
      <c r="I297" s="75" t="str">
        <f>IF(TableCoA[[#This Row],[Account]]&lt;1000,"Budget Account","Normal account")</f>
        <v>Normal account</v>
      </c>
    </row>
    <row r="298" spans="1:9" x14ac:dyDescent="0.2">
      <c r="A298" s="74">
        <v>6704</v>
      </c>
      <c r="B298" s="75" t="s">
        <v>196</v>
      </c>
      <c r="C298" s="76" t="s">
        <v>594</v>
      </c>
      <c r="D298" s="75" t="s">
        <v>193</v>
      </c>
      <c r="E298" s="76" t="s">
        <v>595</v>
      </c>
      <c r="F298" s="75" t="s">
        <v>596</v>
      </c>
      <c r="G298" s="76" t="s">
        <v>541</v>
      </c>
      <c r="H298" s="75" t="s">
        <v>542</v>
      </c>
      <c r="I298" s="75" t="str">
        <f>IF(TableCoA[[#This Row],[Account]]&lt;1000,"Budget Account","Normal account")</f>
        <v>Normal account</v>
      </c>
    </row>
    <row r="299" spans="1:9" x14ac:dyDescent="0.2">
      <c r="A299" s="74">
        <v>6706</v>
      </c>
      <c r="B299" s="75" t="s">
        <v>197</v>
      </c>
      <c r="C299" s="76" t="s">
        <v>594</v>
      </c>
      <c r="D299" s="75" t="s">
        <v>193</v>
      </c>
      <c r="E299" s="76" t="s">
        <v>595</v>
      </c>
      <c r="F299" s="75" t="s">
        <v>596</v>
      </c>
      <c r="G299" s="76" t="s">
        <v>541</v>
      </c>
      <c r="H299" s="75" t="s">
        <v>542</v>
      </c>
      <c r="I299" s="75" t="str">
        <f>IF(TableCoA[[#This Row],[Account]]&lt;1000,"Budget Account","Normal account")</f>
        <v>Normal account</v>
      </c>
    </row>
    <row r="300" spans="1:9" x14ac:dyDescent="0.2">
      <c r="A300" s="74">
        <v>6710</v>
      </c>
      <c r="B300" s="75" t="s">
        <v>198</v>
      </c>
      <c r="C300" s="76" t="s">
        <v>594</v>
      </c>
      <c r="D300" s="75" t="s">
        <v>193</v>
      </c>
      <c r="E300" s="76" t="s">
        <v>595</v>
      </c>
      <c r="F300" s="75" t="s">
        <v>596</v>
      </c>
      <c r="G300" s="76" t="s">
        <v>541</v>
      </c>
      <c r="H300" s="75" t="s">
        <v>542</v>
      </c>
      <c r="I300" s="75" t="str">
        <f>IF(TableCoA[[#This Row],[Account]]&lt;1000,"Budget Account","Normal account")</f>
        <v>Normal account</v>
      </c>
    </row>
    <row r="301" spans="1:9" x14ac:dyDescent="0.2">
      <c r="A301" s="74">
        <v>6799</v>
      </c>
      <c r="B301" s="75" t="s">
        <v>199</v>
      </c>
      <c r="C301" s="76" t="s">
        <v>594</v>
      </c>
      <c r="D301" s="75" t="s">
        <v>193</v>
      </c>
      <c r="E301" s="76" t="s">
        <v>595</v>
      </c>
      <c r="F301" s="75" t="s">
        <v>596</v>
      </c>
      <c r="G301" s="76" t="s">
        <v>541</v>
      </c>
      <c r="H301" s="75" t="s">
        <v>542</v>
      </c>
      <c r="I301" s="75" t="str">
        <f>IF(TableCoA[[#This Row],[Account]]&lt;1000,"Budget Account","Normal account")</f>
        <v>Normal account</v>
      </c>
    </row>
    <row r="302" spans="1:9" x14ac:dyDescent="0.2">
      <c r="A302" s="74">
        <v>7505</v>
      </c>
      <c r="B302" s="75" t="s">
        <v>478</v>
      </c>
      <c r="C302" s="76" t="s">
        <v>594</v>
      </c>
      <c r="D302" s="75" t="s">
        <v>193</v>
      </c>
      <c r="E302" s="76" t="s">
        <v>595</v>
      </c>
      <c r="F302" s="75" t="s">
        <v>596</v>
      </c>
      <c r="G302" s="76" t="s">
        <v>541</v>
      </c>
      <c r="H302" s="75" t="s">
        <v>542</v>
      </c>
      <c r="I302" s="75" t="str">
        <f>IF(TableCoA[[#This Row],[Account]]&lt;1000,"Budget Account","Normal account")</f>
        <v>Normal account</v>
      </c>
    </row>
    <row r="303" spans="1:9" x14ac:dyDescent="0.2">
      <c r="A303" s="74">
        <v>750</v>
      </c>
      <c r="B303" s="75" t="s">
        <v>200</v>
      </c>
      <c r="C303" s="76" t="s">
        <v>597</v>
      </c>
      <c r="D303" s="75" t="s">
        <v>200</v>
      </c>
      <c r="E303" s="76" t="s">
        <v>595</v>
      </c>
      <c r="F303" s="75" t="s">
        <v>596</v>
      </c>
      <c r="G303" s="76" t="s">
        <v>541</v>
      </c>
      <c r="H303" s="75" t="s">
        <v>542</v>
      </c>
      <c r="I303" s="75" t="str">
        <f>IF(TableCoA[[#This Row],[Account]]&lt;1000,"Budget Account","Normal account")</f>
        <v>Budget Account</v>
      </c>
    </row>
    <row r="304" spans="1:9" x14ac:dyDescent="0.2">
      <c r="A304" s="74">
        <v>7501</v>
      </c>
      <c r="B304" s="75" t="s">
        <v>201</v>
      </c>
      <c r="C304" s="76" t="s">
        <v>597</v>
      </c>
      <c r="D304" s="75" t="s">
        <v>200</v>
      </c>
      <c r="E304" s="76" t="s">
        <v>595</v>
      </c>
      <c r="F304" s="75" t="s">
        <v>596</v>
      </c>
      <c r="G304" s="76" t="s">
        <v>541</v>
      </c>
      <c r="H304" s="75" t="s">
        <v>542</v>
      </c>
      <c r="I304" s="75" t="str">
        <f>IF(TableCoA[[#This Row],[Account]]&lt;1000,"Budget Account","Normal account")</f>
        <v>Normal account</v>
      </c>
    </row>
    <row r="305" spans="1:9" x14ac:dyDescent="0.2">
      <c r="A305" s="74">
        <v>7502</v>
      </c>
      <c r="B305" s="75" t="s">
        <v>202</v>
      </c>
      <c r="C305" s="76" t="s">
        <v>597</v>
      </c>
      <c r="D305" s="75" t="s">
        <v>200</v>
      </c>
      <c r="E305" s="76" t="s">
        <v>595</v>
      </c>
      <c r="F305" s="75" t="s">
        <v>596</v>
      </c>
      <c r="G305" s="76" t="s">
        <v>541</v>
      </c>
      <c r="H305" s="75" t="s">
        <v>542</v>
      </c>
      <c r="I305" s="75" t="str">
        <f>IF(TableCoA[[#This Row],[Account]]&lt;1000,"Budget Account","Normal account")</f>
        <v>Normal account</v>
      </c>
    </row>
    <row r="306" spans="1:9" x14ac:dyDescent="0.2">
      <c r="A306" s="74">
        <v>7503</v>
      </c>
      <c r="B306" s="75" t="s">
        <v>203</v>
      </c>
      <c r="C306" s="76" t="s">
        <v>597</v>
      </c>
      <c r="D306" s="75" t="s">
        <v>200</v>
      </c>
      <c r="E306" s="76" t="s">
        <v>595</v>
      </c>
      <c r="F306" s="75" t="s">
        <v>596</v>
      </c>
      <c r="G306" s="76" t="s">
        <v>541</v>
      </c>
      <c r="H306" s="75" t="s">
        <v>542</v>
      </c>
      <c r="I306" s="75" t="str">
        <f>IF(TableCoA[[#This Row],[Account]]&lt;1000,"Budget Account","Normal account")</f>
        <v>Normal account</v>
      </c>
    </row>
    <row r="307" spans="1:9" x14ac:dyDescent="0.2">
      <c r="A307" s="74">
        <v>7504</v>
      </c>
      <c r="B307" s="75" t="s">
        <v>204</v>
      </c>
      <c r="C307" s="76" t="s">
        <v>597</v>
      </c>
      <c r="D307" s="75" t="s">
        <v>200</v>
      </c>
      <c r="E307" s="76" t="s">
        <v>595</v>
      </c>
      <c r="F307" s="75" t="s">
        <v>596</v>
      </c>
      <c r="G307" s="76" t="s">
        <v>541</v>
      </c>
      <c r="H307" s="75" t="s">
        <v>542</v>
      </c>
      <c r="I307" s="75" t="str">
        <f>IF(TableCoA[[#This Row],[Account]]&lt;1000,"Budget Account","Normal account")</f>
        <v>Normal account</v>
      </c>
    </row>
    <row r="308" spans="1:9" x14ac:dyDescent="0.2">
      <c r="A308" s="74">
        <v>7506</v>
      </c>
      <c r="B308" s="75" t="s">
        <v>205</v>
      </c>
      <c r="C308" s="76" t="s">
        <v>597</v>
      </c>
      <c r="D308" s="75" t="s">
        <v>200</v>
      </c>
      <c r="E308" s="76" t="s">
        <v>595</v>
      </c>
      <c r="F308" s="75" t="s">
        <v>596</v>
      </c>
      <c r="G308" s="76" t="s">
        <v>541</v>
      </c>
      <c r="H308" s="75" t="s">
        <v>542</v>
      </c>
      <c r="I308" s="75" t="str">
        <f>IF(TableCoA[[#This Row],[Account]]&lt;1000,"Budget Account","Normal account")</f>
        <v>Normal account</v>
      </c>
    </row>
    <row r="309" spans="1:9" x14ac:dyDescent="0.2">
      <c r="A309" s="74">
        <v>7507</v>
      </c>
      <c r="B309" s="75" t="s">
        <v>206</v>
      </c>
      <c r="C309" s="76" t="s">
        <v>597</v>
      </c>
      <c r="D309" s="75" t="s">
        <v>200</v>
      </c>
      <c r="E309" s="76" t="s">
        <v>595</v>
      </c>
      <c r="F309" s="75" t="s">
        <v>596</v>
      </c>
      <c r="G309" s="76" t="s">
        <v>541</v>
      </c>
      <c r="H309" s="75" t="s">
        <v>542</v>
      </c>
      <c r="I309" s="75" t="str">
        <f>IF(TableCoA[[#This Row],[Account]]&lt;1000,"Budget Account","Normal account")</f>
        <v>Normal account</v>
      </c>
    </row>
    <row r="310" spans="1:9" x14ac:dyDescent="0.2">
      <c r="A310" s="74">
        <v>7509</v>
      </c>
      <c r="B310" s="75" t="s">
        <v>207</v>
      </c>
      <c r="C310" s="76" t="s">
        <v>597</v>
      </c>
      <c r="D310" s="75" t="s">
        <v>200</v>
      </c>
      <c r="E310" s="76" t="s">
        <v>595</v>
      </c>
      <c r="F310" s="75" t="s">
        <v>596</v>
      </c>
      <c r="G310" s="76" t="s">
        <v>541</v>
      </c>
      <c r="H310" s="75" t="s">
        <v>542</v>
      </c>
      <c r="I310" s="75" t="str">
        <f>IF(TableCoA[[#This Row],[Account]]&lt;1000,"Budget Account","Normal account")</f>
        <v>Normal account</v>
      </c>
    </row>
    <row r="311" spans="1:9" x14ac:dyDescent="0.2">
      <c r="A311" s="74">
        <v>680</v>
      </c>
      <c r="B311" s="75" t="s">
        <v>208</v>
      </c>
      <c r="C311" s="76" t="s">
        <v>598</v>
      </c>
      <c r="D311" s="75" t="s">
        <v>208</v>
      </c>
      <c r="E311" s="76" t="s">
        <v>599</v>
      </c>
      <c r="F311" s="75" t="s">
        <v>208</v>
      </c>
      <c r="G311" s="76" t="s">
        <v>541</v>
      </c>
      <c r="H311" s="75" t="s">
        <v>542</v>
      </c>
      <c r="I311" s="75" t="str">
        <f>IF(TableCoA[[#This Row],[Account]]&lt;1000,"Budget Account","Normal account")</f>
        <v>Budget Account</v>
      </c>
    </row>
    <row r="312" spans="1:9" x14ac:dyDescent="0.2">
      <c r="A312" s="74">
        <v>6311</v>
      </c>
      <c r="B312" s="75" t="s">
        <v>480</v>
      </c>
      <c r="C312" s="76" t="s">
        <v>598</v>
      </c>
      <c r="D312" s="75" t="s">
        <v>208</v>
      </c>
      <c r="E312" s="76" t="s">
        <v>599</v>
      </c>
      <c r="F312" s="75" t="s">
        <v>208</v>
      </c>
      <c r="G312" s="76" t="s">
        <v>541</v>
      </c>
      <c r="H312" s="75" t="s">
        <v>542</v>
      </c>
      <c r="I312" s="75" t="str">
        <f>IF(TableCoA[[#This Row],[Account]]&lt;1000,"Budget Account","Normal account")</f>
        <v>Normal account</v>
      </c>
    </row>
    <row r="313" spans="1:9" x14ac:dyDescent="0.2">
      <c r="A313" s="74">
        <v>6312</v>
      </c>
      <c r="B313" s="75" t="s">
        <v>481</v>
      </c>
      <c r="C313" s="76" t="s">
        <v>598</v>
      </c>
      <c r="D313" s="75" t="s">
        <v>208</v>
      </c>
      <c r="E313" s="76" t="s">
        <v>599</v>
      </c>
      <c r="F313" s="75" t="s">
        <v>208</v>
      </c>
      <c r="G313" s="76" t="s">
        <v>541</v>
      </c>
      <c r="H313" s="75" t="s">
        <v>542</v>
      </c>
      <c r="I313" s="75" t="str">
        <f>IF(TableCoA[[#This Row],[Account]]&lt;1000,"Budget Account","Normal account")</f>
        <v>Normal account</v>
      </c>
    </row>
    <row r="314" spans="1:9" x14ac:dyDescent="0.2">
      <c r="A314" s="74">
        <v>6313</v>
      </c>
      <c r="B314" s="75" t="s">
        <v>482</v>
      </c>
      <c r="C314" s="76" t="s">
        <v>598</v>
      </c>
      <c r="D314" s="75" t="s">
        <v>208</v>
      </c>
      <c r="E314" s="76" t="s">
        <v>599</v>
      </c>
      <c r="F314" s="75" t="s">
        <v>208</v>
      </c>
      <c r="G314" s="76" t="s">
        <v>541</v>
      </c>
      <c r="H314" s="75" t="s">
        <v>542</v>
      </c>
      <c r="I314" s="75" t="str">
        <f>IF(TableCoA[[#This Row],[Account]]&lt;1000,"Budget Account","Normal account")</f>
        <v>Normal account</v>
      </c>
    </row>
    <row r="315" spans="1:9" x14ac:dyDescent="0.2">
      <c r="A315" s="74">
        <v>6314</v>
      </c>
      <c r="B315" s="75" t="s">
        <v>483</v>
      </c>
      <c r="C315" s="76" t="s">
        <v>598</v>
      </c>
      <c r="D315" s="75" t="s">
        <v>208</v>
      </c>
      <c r="E315" s="76" t="s">
        <v>599</v>
      </c>
      <c r="F315" s="75" t="s">
        <v>208</v>
      </c>
      <c r="G315" s="76" t="s">
        <v>541</v>
      </c>
      <c r="H315" s="75" t="s">
        <v>542</v>
      </c>
      <c r="I315" s="75" t="str">
        <f>IF(TableCoA[[#This Row],[Account]]&lt;1000,"Budget Account","Normal account")</f>
        <v>Normal account</v>
      </c>
    </row>
    <row r="316" spans="1:9" x14ac:dyDescent="0.2">
      <c r="A316" s="74">
        <v>6315</v>
      </c>
      <c r="B316" s="75" t="s">
        <v>484</v>
      </c>
      <c r="C316" s="76" t="s">
        <v>598</v>
      </c>
      <c r="D316" s="75" t="s">
        <v>208</v>
      </c>
      <c r="E316" s="76" t="s">
        <v>599</v>
      </c>
      <c r="F316" s="75" t="s">
        <v>208</v>
      </c>
      <c r="G316" s="76" t="s">
        <v>541</v>
      </c>
      <c r="H316" s="75" t="s">
        <v>542</v>
      </c>
      <c r="I316" s="75" t="str">
        <f>IF(TableCoA[[#This Row],[Account]]&lt;1000,"Budget Account","Normal account")</f>
        <v>Normal account</v>
      </c>
    </row>
    <row r="317" spans="1:9" x14ac:dyDescent="0.2">
      <c r="A317" s="74">
        <v>6316</v>
      </c>
      <c r="B317" s="75" t="s">
        <v>209</v>
      </c>
      <c r="C317" s="76" t="s">
        <v>598</v>
      </c>
      <c r="D317" s="75" t="s">
        <v>208</v>
      </c>
      <c r="E317" s="76" t="s">
        <v>599</v>
      </c>
      <c r="F317" s="75" t="s">
        <v>208</v>
      </c>
      <c r="G317" s="76" t="s">
        <v>541</v>
      </c>
      <c r="H317" s="75" t="s">
        <v>542</v>
      </c>
      <c r="I317" s="75" t="str">
        <f>IF(TableCoA[[#This Row],[Account]]&lt;1000,"Budget Account","Normal account")</f>
        <v>Normal account</v>
      </c>
    </row>
    <row r="318" spans="1:9" x14ac:dyDescent="0.2">
      <c r="A318" s="74">
        <v>6631</v>
      </c>
      <c r="B318" s="75" t="s">
        <v>485</v>
      </c>
      <c r="C318" s="76" t="s">
        <v>598</v>
      </c>
      <c r="D318" s="75" t="s">
        <v>208</v>
      </c>
      <c r="E318" s="76" t="s">
        <v>599</v>
      </c>
      <c r="F318" s="75" t="s">
        <v>208</v>
      </c>
      <c r="G318" s="76" t="s">
        <v>541</v>
      </c>
      <c r="H318" s="75" t="s">
        <v>542</v>
      </c>
      <c r="I318" s="75" t="str">
        <f>IF(TableCoA[[#This Row],[Account]]&lt;1000,"Budget Account","Normal account")</f>
        <v>Normal account</v>
      </c>
    </row>
    <row r="319" spans="1:9" x14ac:dyDescent="0.2">
      <c r="A319" s="74">
        <v>6632</v>
      </c>
      <c r="B319" s="75" t="s">
        <v>486</v>
      </c>
      <c r="C319" s="76" t="s">
        <v>598</v>
      </c>
      <c r="D319" s="75" t="s">
        <v>208</v>
      </c>
      <c r="E319" s="76" t="s">
        <v>599</v>
      </c>
      <c r="F319" s="75" t="s">
        <v>208</v>
      </c>
      <c r="G319" s="76" t="s">
        <v>541</v>
      </c>
      <c r="H319" s="75" t="s">
        <v>542</v>
      </c>
      <c r="I319" s="75" t="str">
        <f>IF(TableCoA[[#This Row],[Account]]&lt;1000,"Budget Account","Normal account")</f>
        <v>Normal account</v>
      </c>
    </row>
    <row r="320" spans="1:9" x14ac:dyDescent="0.2">
      <c r="A320" s="74">
        <v>6801</v>
      </c>
      <c r="B320" s="75" t="s">
        <v>210</v>
      </c>
      <c r="C320" s="76" t="s">
        <v>598</v>
      </c>
      <c r="D320" s="75" t="s">
        <v>208</v>
      </c>
      <c r="E320" s="76" t="s">
        <v>599</v>
      </c>
      <c r="F320" s="75" t="s">
        <v>208</v>
      </c>
      <c r="G320" s="76" t="s">
        <v>541</v>
      </c>
      <c r="H320" s="75" t="s">
        <v>542</v>
      </c>
      <c r="I320" s="75" t="str">
        <f>IF(TableCoA[[#This Row],[Account]]&lt;1000,"Budget Account","Normal account")</f>
        <v>Normal account</v>
      </c>
    </row>
    <row r="321" spans="1:9" x14ac:dyDescent="0.2">
      <c r="A321" s="74">
        <v>6802</v>
      </c>
      <c r="B321" s="75" t="s">
        <v>211</v>
      </c>
      <c r="C321" s="76" t="s">
        <v>598</v>
      </c>
      <c r="D321" s="75" t="s">
        <v>208</v>
      </c>
      <c r="E321" s="76" t="s">
        <v>599</v>
      </c>
      <c r="F321" s="75" t="s">
        <v>208</v>
      </c>
      <c r="G321" s="76" t="s">
        <v>541</v>
      </c>
      <c r="H321" s="75" t="s">
        <v>542</v>
      </c>
      <c r="I321" s="75" t="str">
        <f>IF(TableCoA[[#This Row],[Account]]&lt;1000,"Budget Account","Normal account")</f>
        <v>Normal account</v>
      </c>
    </row>
    <row r="322" spans="1:9" x14ac:dyDescent="0.2">
      <c r="A322" s="74">
        <v>6803</v>
      </c>
      <c r="B322" s="75" t="s">
        <v>212</v>
      </c>
      <c r="C322" s="76" t="s">
        <v>598</v>
      </c>
      <c r="D322" s="75" t="s">
        <v>208</v>
      </c>
      <c r="E322" s="76" t="s">
        <v>599</v>
      </c>
      <c r="F322" s="75" t="s">
        <v>208</v>
      </c>
      <c r="G322" s="76" t="s">
        <v>541</v>
      </c>
      <c r="H322" s="75" t="s">
        <v>542</v>
      </c>
      <c r="I322" s="75" t="str">
        <f>IF(TableCoA[[#This Row],[Account]]&lt;1000,"Budget Account","Normal account")</f>
        <v>Normal account</v>
      </c>
    </row>
    <row r="323" spans="1:9" x14ac:dyDescent="0.2">
      <c r="A323" s="74">
        <v>6804</v>
      </c>
      <c r="B323" s="75" t="s">
        <v>213</v>
      </c>
      <c r="C323" s="76" t="s">
        <v>598</v>
      </c>
      <c r="D323" s="75" t="s">
        <v>208</v>
      </c>
      <c r="E323" s="76" t="s">
        <v>599</v>
      </c>
      <c r="F323" s="75" t="s">
        <v>208</v>
      </c>
      <c r="G323" s="76" t="s">
        <v>541</v>
      </c>
      <c r="H323" s="75" t="s">
        <v>542</v>
      </c>
      <c r="I323" s="75" t="str">
        <f>IF(TableCoA[[#This Row],[Account]]&lt;1000,"Budget Account","Normal account")</f>
        <v>Normal account</v>
      </c>
    </row>
    <row r="324" spans="1:9" x14ac:dyDescent="0.2">
      <c r="A324" s="74">
        <v>6805</v>
      </c>
      <c r="B324" s="75" t="s">
        <v>209</v>
      </c>
      <c r="C324" s="76" t="s">
        <v>598</v>
      </c>
      <c r="D324" s="75" t="s">
        <v>208</v>
      </c>
      <c r="E324" s="76" t="s">
        <v>599</v>
      </c>
      <c r="F324" s="75" t="s">
        <v>208</v>
      </c>
      <c r="G324" s="76" t="s">
        <v>541</v>
      </c>
      <c r="H324" s="75" t="s">
        <v>542</v>
      </c>
      <c r="I324" s="75" t="str">
        <f>IF(TableCoA[[#This Row],[Account]]&lt;1000,"Budget Account","Normal account")</f>
        <v>Normal account</v>
      </c>
    </row>
    <row r="325" spans="1:9" x14ac:dyDescent="0.2">
      <c r="A325" s="74">
        <v>6999</v>
      </c>
      <c r="B325" s="75" t="s">
        <v>214</v>
      </c>
      <c r="C325" s="76" t="s">
        <v>598</v>
      </c>
      <c r="D325" s="75" t="s">
        <v>208</v>
      </c>
      <c r="E325" s="76" t="s">
        <v>599</v>
      </c>
      <c r="F325" s="75" t="s">
        <v>208</v>
      </c>
      <c r="G325" s="76" t="s">
        <v>541</v>
      </c>
      <c r="H325" s="75" t="s">
        <v>542</v>
      </c>
      <c r="I325" s="75" t="str">
        <f>IF(TableCoA[[#This Row],[Account]]&lt;1000,"Budget Account","Normal account")</f>
        <v>Normal account</v>
      </c>
    </row>
    <row r="326" spans="1:9" x14ac:dyDescent="0.2">
      <c r="A326" s="74">
        <v>7701</v>
      </c>
      <c r="B326" s="75" t="s">
        <v>487</v>
      </c>
      <c r="C326" s="76" t="s">
        <v>598</v>
      </c>
      <c r="D326" s="75" t="s">
        <v>208</v>
      </c>
      <c r="E326" s="76" t="s">
        <v>599</v>
      </c>
      <c r="F326" s="75" t="s">
        <v>208</v>
      </c>
      <c r="G326" s="76" t="s">
        <v>541</v>
      </c>
      <c r="H326" s="75" t="s">
        <v>542</v>
      </c>
      <c r="I326" s="75" t="str">
        <f>IF(TableCoA[[#This Row],[Account]]&lt;1000,"Budget Account","Normal account")</f>
        <v>Normal account</v>
      </c>
    </row>
    <row r="327" spans="1:9" x14ac:dyDescent="0.2">
      <c r="A327" s="74">
        <v>7703</v>
      </c>
      <c r="B327" s="75" t="s">
        <v>213</v>
      </c>
      <c r="C327" s="76" t="s">
        <v>598</v>
      </c>
      <c r="D327" s="75" t="s">
        <v>208</v>
      </c>
      <c r="E327" s="76" t="s">
        <v>599</v>
      </c>
      <c r="F327" s="75" t="s">
        <v>208</v>
      </c>
      <c r="G327" s="76" t="s">
        <v>541</v>
      </c>
      <c r="H327" s="75" t="s">
        <v>542</v>
      </c>
      <c r="I327" s="75" t="str">
        <f>IF(TableCoA[[#This Row],[Account]]&lt;1000,"Budget Account","Normal account")</f>
        <v>Normal account</v>
      </c>
    </row>
    <row r="328" spans="1:9" x14ac:dyDescent="0.2">
      <c r="A328" s="74">
        <v>7705</v>
      </c>
      <c r="B328" s="75" t="s">
        <v>209</v>
      </c>
      <c r="C328" s="76" t="s">
        <v>598</v>
      </c>
      <c r="D328" s="75" t="s">
        <v>208</v>
      </c>
      <c r="E328" s="76" t="s">
        <v>599</v>
      </c>
      <c r="F328" s="75" t="s">
        <v>208</v>
      </c>
      <c r="G328" s="76" t="s">
        <v>541</v>
      </c>
      <c r="H328" s="75" t="s">
        <v>542</v>
      </c>
      <c r="I328" s="75" t="str">
        <f>IF(TableCoA[[#This Row],[Account]]&lt;1000,"Budget Account","Normal account")</f>
        <v>Normal account</v>
      </c>
    </row>
    <row r="329" spans="1:9" x14ac:dyDescent="0.2">
      <c r="A329" s="74">
        <v>7709</v>
      </c>
      <c r="B329" s="75" t="s">
        <v>488</v>
      </c>
      <c r="C329" s="76" t="s">
        <v>598</v>
      </c>
      <c r="D329" s="75" t="s">
        <v>208</v>
      </c>
      <c r="E329" s="76" t="s">
        <v>599</v>
      </c>
      <c r="F329" s="75" t="s">
        <v>208</v>
      </c>
      <c r="G329" s="76" t="s">
        <v>541</v>
      </c>
      <c r="H329" s="75" t="s">
        <v>542</v>
      </c>
      <c r="I329" s="75" t="str">
        <f>IF(TableCoA[[#This Row],[Account]]&lt;1000,"Budget Account","Normal account")</f>
        <v>Normal account</v>
      </c>
    </row>
    <row r="330" spans="1:9" x14ac:dyDescent="0.2">
      <c r="A330" s="74">
        <v>700</v>
      </c>
      <c r="B330" s="75" t="s">
        <v>600</v>
      </c>
      <c r="C330" s="76" t="s">
        <v>601</v>
      </c>
      <c r="D330" s="75" t="s">
        <v>4</v>
      </c>
      <c r="E330" s="76" t="s">
        <v>602</v>
      </c>
      <c r="F330" s="75" t="s">
        <v>603</v>
      </c>
      <c r="G330" s="76" t="s">
        <v>541</v>
      </c>
      <c r="H330" s="75" t="s">
        <v>542</v>
      </c>
      <c r="I330" s="75" t="str">
        <f>IF(TableCoA[[#This Row],[Account]]&lt;1000,"Budget Account","Normal account")</f>
        <v>Budget Account</v>
      </c>
    </row>
    <row r="331" spans="1:9" x14ac:dyDescent="0.2">
      <c r="A331" s="74">
        <v>7001</v>
      </c>
      <c r="B331" s="75" t="s">
        <v>215</v>
      </c>
      <c r="C331" s="76" t="s">
        <v>601</v>
      </c>
      <c r="D331" s="75" t="s">
        <v>4</v>
      </c>
      <c r="E331" s="76" t="s">
        <v>602</v>
      </c>
      <c r="F331" s="75" t="s">
        <v>603</v>
      </c>
      <c r="G331" s="76" t="s">
        <v>541</v>
      </c>
      <c r="H331" s="75" t="s">
        <v>542</v>
      </c>
      <c r="I331" s="75" t="str">
        <f>IF(TableCoA[[#This Row],[Account]]&lt;1000,"Budget Account","Normal account")</f>
        <v>Normal account</v>
      </c>
    </row>
    <row r="332" spans="1:9" x14ac:dyDescent="0.2">
      <c r="A332" s="74">
        <v>7002</v>
      </c>
      <c r="B332" s="75" t="s">
        <v>216</v>
      </c>
      <c r="C332" s="76" t="s">
        <v>601</v>
      </c>
      <c r="D332" s="75" t="s">
        <v>4</v>
      </c>
      <c r="E332" s="76" t="s">
        <v>602</v>
      </c>
      <c r="F332" s="75" t="s">
        <v>603</v>
      </c>
      <c r="G332" s="76" t="s">
        <v>541</v>
      </c>
      <c r="H332" s="75" t="s">
        <v>542</v>
      </c>
      <c r="I332" s="75" t="str">
        <f>IF(TableCoA[[#This Row],[Account]]&lt;1000,"Budget Account","Normal account")</f>
        <v>Normal account</v>
      </c>
    </row>
    <row r="333" spans="1:9" x14ac:dyDescent="0.2">
      <c r="A333" s="74">
        <v>7003</v>
      </c>
      <c r="B333" s="75" t="s">
        <v>217</v>
      </c>
      <c r="C333" s="76" t="s">
        <v>601</v>
      </c>
      <c r="D333" s="75" t="s">
        <v>4</v>
      </c>
      <c r="E333" s="76" t="s">
        <v>602</v>
      </c>
      <c r="F333" s="75" t="s">
        <v>603</v>
      </c>
      <c r="G333" s="76" t="s">
        <v>541</v>
      </c>
      <c r="H333" s="75" t="s">
        <v>542</v>
      </c>
      <c r="I333" s="75" t="str">
        <f>IF(TableCoA[[#This Row],[Account]]&lt;1000,"Budget Account","Normal account")</f>
        <v>Normal account</v>
      </c>
    </row>
    <row r="334" spans="1:9" x14ac:dyDescent="0.2">
      <c r="A334" s="74">
        <v>7004</v>
      </c>
      <c r="B334" s="75" t="s">
        <v>218</v>
      </c>
      <c r="C334" s="76" t="s">
        <v>601</v>
      </c>
      <c r="D334" s="75" t="s">
        <v>4</v>
      </c>
      <c r="E334" s="76" t="s">
        <v>602</v>
      </c>
      <c r="F334" s="75" t="s">
        <v>603</v>
      </c>
      <c r="G334" s="76" t="s">
        <v>541</v>
      </c>
      <c r="H334" s="75" t="s">
        <v>542</v>
      </c>
      <c r="I334" s="75" t="str">
        <f>IF(TableCoA[[#This Row],[Account]]&lt;1000,"Budget Account","Normal account")</f>
        <v>Normal account</v>
      </c>
    </row>
    <row r="335" spans="1:9" x14ac:dyDescent="0.2">
      <c r="A335" s="74">
        <v>7005</v>
      </c>
      <c r="B335" s="75" t="s">
        <v>219</v>
      </c>
      <c r="C335" s="76" t="s">
        <v>601</v>
      </c>
      <c r="D335" s="75" t="s">
        <v>4</v>
      </c>
      <c r="E335" s="76" t="s">
        <v>602</v>
      </c>
      <c r="F335" s="75" t="s">
        <v>603</v>
      </c>
      <c r="G335" s="76" t="s">
        <v>541</v>
      </c>
      <c r="H335" s="75" t="s">
        <v>542</v>
      </c>
      <c r="I335" s="75" t="str">
        <f>IF(TableCoA[[#This Row],[Account]]&lt;1000,"Budget Account","Normal account")</f>
        <v>Normal account</v>
      </c>
    </row>
    <row r="336" spans="1:9" x14ac:dyDescent="0.2">
      <c r="A336" s="74">
        <v>7006</v>
      </c>
      <c r="B336" s="75" t="s">
        <v>220</v>
      </c>
      <c r="C336" s="76" t="s">
        <v>601</v>
      </c>
      <c r="D336" s="75" t="s">
        <v>4</v>
      </c>
      <c r="E336" s="76" t="s">
        <v>602</v>
      </c>
      <c r="F336" s="75" t="s">
        <v>603</v>
      </c>
      <c r="G336" s="76" t="s">
        <v>541</v>
      </c>
      <c r="H336" s="75" t="s">
        <v>542</v>
      </c>
      <c r="I336" s="75" t="str">
        <f>IF(TableCoA[[#This Row],[Account]]&lt;1000,"Budget Account","Normal account")</f>
        <v>Normal account</v>
      </c>
    </row>
    <row r="337" spans="1:9" x14ac:dyDescent="0.2">
      <c r="A337" s="74">
        <v>7007</v>
      </c>
      <c r="B337" s="75" t="s">
        <v>221</v>
      </c>
      <c r="C337" s="76" t="s">
        <v>601</v>
      </c>
      <c r="D337" s="75" t="s">
        <v>4</v>
      </c>
      <c r="E337" s="76" t="s">
        <v>602</v>
      </c>
      <c r="F337" s="75" t="s">
        <v>603</v>
      </c>
      <c r="G337" s="76" t="s">
        <v>541</v>
      </c>
      <c r="H337" s="75" t="s">
        <v>542</v>
      </c>
      <c r="I337" s="75" t="str">
        <f>IF(TableCoA[[#This Row],[Account]]&lt;1000,"Budget Account","Normal account")</f>
        <v>Normal account</v>
      </c>
    </row>
    <row r="338" spans="1:9" x14ac:dyDescent="0.2">
      <c r="A338" s="74">
        <v>7011</v>
      </c>
      <c r="B338" s="75" t="s">
        <v>222</v>
      </c>
      <c r="C338" s="76" t="s">
        <v>601</v>
      </c>
      <c r="D338" s="75" t="s">
        <v>4</v>
      </c>
      <c r="E338" s="76" t="s">
        <v>602</v>
      </c>
      <c r="F338" s="75" t="s">
        <v>603</v>
      </c>
      <c r="G338" s="76" t="s">
        <v>541</v>
      </c>
      <c r="H338" s="75" t="s">
        <v>542</v>
      </c>
      <c r="I338" s="75" t="str">
        <f>IF(TableCoA[[#This Row],[Account]]&lt;1000,"Budget Account","Normal account")</f>
        <v>Normal account</v>
      </c>
    </row>
    <row r="339" spans="1:9" x14ac:dyDescent="0.2">
      <c r="A339" s="74">
        <v>7015</v>
      </c>
      <c r="B339" s="75" t="s">
        <v>223</v>
      </c>
      <c r="C339" s="76" t="s">
        <v>601</v>
      </c>
      <c r="D339" s="75" t="s">
        <v>4</v>
      </c>
      <c r="E339" s="76" t="s">
        <v>602</v>
      </c>
      <c r="F339" s="75" t="s">
        <v>603</v>
      </c>
      <c r="G339" s="76" t="s">
        <v>541</v>
      </c>
      <c r="H339" s="75" t="s">
        <v>542</v>
      </c>
      <c r="I339" s="75" t="str">
        <f>IF(TableCoA[[#This Row],[Account]]&lt;1000,"Budget Account","Normal account")</f>
        <v>Normal account</v>
      </c>
    </row>
    <row r="340" spans="1:9" x14ac:dyDescent="0.2">
      <c r="A340" s="74">
        <v>7099</v>
      </c>
      <c r="B340" s="75" t="s">
        <v>224</v>
      </c>
      <c r="C340" s="76" t="s">
        <v>601</v>
      </c>
      <c r="D340" s="75" t="s">
        <v>4</v>
      </c>
      <c r="E340" s="76" t="s">
        <v>602</v>
      </c>
      <c r="F340" s="75" t="s">
        <v>603</v>
      </c>
      <c r="G340" s="76" t="s">
        <v>541</v>
      </c>
      <c r="H340" s="75" t="s">
        <v>542</v>
      </c>
      <c r="I340" s="75" t="str">
        <f>IF(TableCoA[[#This Row],[Account]]&lt;1000,"Budget Account","Normal account")</f>
        <v>Normal account</v>
      </c>
    </row>
    <row r="341" spans="1:9" x14ac:dyDescent="0.2">
      <c r="A341" s="74">
        <v>710</v>
      </c>
      <c r="B341" s="75" t="s">
        <v>5</v>
      </c>
      <c r="C341" s="76" t="s">
        <v>604</v>
      </c>
      <c r="D341" s="75" t="s">
        <v>605</v>
      </c>
      <c r="E341" s="76" t="s">
        <v>602</v>
      </c>
      <c r="F341" s="75" t="s">
        <v>603</v>
      </c>
      <c r="G341" s="76" t="s">
        <v>541</v>
      </c>
      <c r="H341" s="75" t="s">
        <v>542</v>
      </c>
      <c r="I341" s="75" t="str">
        <f>IF(TableCoA[[#This Row],[Account]]&lt;1000,"Budget Account","Normal account")</f>
        <v>Budget Account</v>
      </c>
    </row>
    <row r="342" spans="1:9" x14ac:dyDescent="0.2">
      <c r="A342" s="74">
        <v>6800</v>
      </c>
      <c r="B342" s="75" t="s">
        <v>490</v>
      </c>
      <c r="C342" s="76" t="s">
        <v>604</v>
      </c>
      <c r="D342" s="75" t="s">
        <v>605</v>
      </c>
      <c r="E342" s="76" t="s">
        <v>602</v>
      </c>
      <c r="F342" s="75" t="s">
        <v>603</v>
      </c>
      <c r="G342" s="76" t="s">
        <v>541</v>
      </c>
      <c r="H342" s="75" t="s">
        <v>542</v>
      </c>
      <c r="I342" s="75" t="str">
        <f>IF(TableCoA[[#This Row],[Account]]&lt;1000,"Budget Account","Normal account")</f>
        <v>Normal account</v>
      </c>
    </row>
    <row r="343" spans="1:9" x14ac:dyDescent="0.2">
      <c r="A343" s="74">
        <v>7009</v>
      </c>
      <c r="B343" s="75" t="s">
        <v>490</v>
      </c>
      <c r="C343" s="76" t="s">
        <v>604</v>
      </c>
      <c r="D343" s="75" t="s">
        <v>605</v>
      </c>
      <c r="E343" s="76" t="s">
        <v>602</v>
      </c>
      <c r="F343" s="75" t="s">
        <v>603</v>
      </c>
      <c r="G343" s="76" t="s">
        <v>541</v>
      </c>
      <c r="H343" s="75" t="s">
        <v>542</v>
      </c>
      <c r="I343" s="75" t="str">
        <f>IF(TableCoA[[#This Row],[Account]]&lt;1000,"Budget Account","Normal account")</f>
        <v>Normal account</v>
      </c>
    </row>
    <row r="344" spans="1:9" x14ac:dyDescent="0.2">
      <c r="A344" s="74">
        <v>7101</v>
      </c>
      <c r="B344" s="75" t="s">
        <v>225</v>
      </c>
      <c r="C344" s="76" t="s">
        <v>604</v>
      </c>
      <c r="D344" s="75" t="s">
        <v>605</v>
      </c>
      <c r="E344" s="76" t="s">
        <v>602</v>
      </c>
      <c r="F344" s="75" t="s">
        <v>603</v>
      </c>
      <c r="G344" s="76" t="s">
        <v>541</v>
      </c>
      <c r="H344" s="75" t="s">
        <v>542</v>
      </c>
      <c r="I344" s="75" t="str">
        <f>IF(TableCoA[[#This Row],[Account]]&lt;1000,"Budget Account","Normal account")</f>
        <v>Normal account</v>
      </c>
    </row>
    <row r="345" spans="1:9" x14ac:dyDescent="0.2">
      <c r="A345" s="74">
        <v>7102</v>
      </c>
      <c r="B345" s="75" t="s">
        <v>491</v>
      </c>
      <c r="C345" s="76" t="s">
        <v>604</v>
      </c>
      <c r="D345" s="75" t="s">
        <v>605</v>
      </c>
      <c r="E345" s="76" t="s">
        <v>602</v>
      </c>
      <c r="F345" s="75" t="s">
        <v>603</v>
      </c>
      <c r="G345" s="76" t="s">
        <v>541</v>
      </c>
      <c r="H345" s="75" t="s">
        <v>542</v>
      </c>
      <c r="I345" s="75" t="str">
        <f>IF(TableCoA[[#This Row],[Account]]&lt;1000,"Budget Account","Normal account")</f>
        <v>Normal account</v>
      </c>
    </row>
    <row r="346" spans="1:9" x14ac:dyDescent="0.2">
      <c r="A346" s="74">
        <v>7103</v>
      </c>
      <c r="B346" s="75" t="s">
        <v>226</v>
      </c>
      <c r="C346" s="76" t="s">
        <v>604</v>
      </c>
      <c r="D346" s="75" t="s">
        <v>605</v>
      </c>
      <c r="E346" s="76" t="s">
        <v>602</v>
      </c>
      <c r="F346" s="75" t="s">
        <v>603</v>
      </c>
      <c r="G346" s="76" t="s">
        <v>541</v>
      </c>
      <c r="H346" s="75" t="s">
        <v>542</v>
      </c>
      <c r="I346" s="75" t="str">
        <f>IF(TableCoA[[#This Row],[Account]]&lt;1000,"Budget Account","Normal account")</f>
        <v>Normal account</v>
      </c>
    </row>
    <row r="347" spans="1:9" x14ac:dyDescent="0.2">
      <c r="A347" s="74">
        <v>7104</v>
      </c>
      <c r="B347" s="75" t="s">
        <v>227</v>
      </c>
      <c r="C347" s="76" t="s">
        <v>604</v>
      </c>
      <c r="D347" s="75" t="s">
        <v>605</v>
      </c>
      <c r="E347" s="76" t="s">
        <v>602</v>
      </c>
      <c r="F347" s="75" t="s">
        <v>603</v>
      </c>
      <c r="G347" s="76" t="s">
        <v>541</v>
      </c>
      <c r="H347" s="75" t="s">
        <v>542</v>
      </c>
      <c r="I347" s="75" t="str">
        <f>IF(TableCoA[[#This Row],[Account]]&lt;1000,"Budget Account","Normal account")</f>
        <v>Normal account</v>
      </c>
    </row>
    <row r="348" spans="1:9" x14ac:dyDescent="0.2">
      <c r="A348" s="74">
        <v>7105</v>
      </c>
      <c r="B348" s="75" t="s">
        <v>228</v>
      </c>
      <c r="C348" s="76" t="s">
        <v>604</v>
      </c>
      <c r="D348" s="75" t="s">
        <v>605</v>
      </c>
      <c r="E348" s="76" t="s">
        <v>602</v>
      </c>
      <c r="F348" s="75" t="s">
        <v>603</v>
      </c>
      <c r="G348" s="76" t="s">
        <v>541</v>
      </c>
      <c r="H348" s="75" t="s">
        <v>542</v>
      </c>
      <c r="I348" s="75" t="str">
        <f>IF(TableCoA[[#This Row],[Account]]&lt;1000,"Budget Account","Normal account")</f>
        <v>Normal account</v>
      </c>
    </row>
    <row r="349" spans="1:9" x14ac:dyDescent="0.2">
      <c r="A349" s="74">
        <v>7106</v>
      </c>
      <c r="B349" s="75" t="s">
        <v>229</v>
      </c>
      <c r="C349" s="76" t="s">
        <v>604</v>
      </c>
      <c r="D349" s="75" t="s">
        <v>605</v>
      </c>
      <c r="E349" s="76" t="s">
        <v>602</v>
      </c>
      <c r="F349" s="75" t="s">
        <v>603</v>
      </c>
      <c r="G349" s="76" t="s">
        <v>541</v>
      </c>
      <c r="H349" s="75" t="s">
        <v>542</v>
      </c>
      <c r="I349" s="75" t="str">
        <f>IF(TableCoA[[#This Row],[Account]]&lt;1000,"Budget Account","Normal account")</f>
        <v>Normal account</v>
      </c>
    </row>
    <row r="350" spans="1:9" x14ac:dyDescent="0.2">
      <c r="A350" s="74">
        <v>7107</v>
      </c>
      <c r="B350" s="75" t="s">
        <v>230</v>
      </c>
      <c r="C350" s="76" t="s">
        <v>604</v>
      </c>
      <c r="D350" s="75" t="s">
        <v>605</v>
      </c>
      <c r="E350" s="76" t="s">
        <v>602</v>
      </c>
      <c r="F350" s="75" t="s">
        <v>603</v>
      </c>
      <c r="G350" s="76" t="s">
        <v>541</v>
      </c>
      <c r="H350" s="75" t="s">
        <v>542</v>
      </c>
      <c r="I350" s="75" t="str">
        <f>IF(TableCoA[[#This Row],[Account]]&lt;1000,"Budget Account","Normal account")</f>
        <v>Normal account</v>
      </c>
    </row>
    <row r="351" spans="1:9" x14ac:dyDescent="0.2">
      <c r="A351" s="74">
        <v>7108</v>
      </c>
      <c r="B351" s="75" t="s">
        <v>231</v>
      </c>
      <c r="C351" s="76" t="s">
        <v>604</v>
      </c>
      <c r="D351" s="75" t="s">
        <v>605</v>
      </c>
      <c r="E351" s="76" t="s">
        <v>602</v>
      </c>
      <c r="F351" s="75" t="s">
        <v>603</v>
      </c>
      <c r="G351" s="76" t="s">
        <v>541</v>
      </c>
      <c r="H351" s="75" t="s">
        <v>542</v>
      </c>
      <c r="I351" s="75" t="str">
        <f>IF(TableCoA[[#This Row],[Account]]&lt;1000,"Budget Account","Normal account")</f>
        <v>Normal account</v>
      </c>
    </row>
    <row r="352" spans="1:9" x14ac:dyDescent="0.2">
      <c r="A352" s="74">
        <v>7109</v>
      </c>
      <c r="B352" s="75" t="s">
        <v>492</v>
      </c>
      <c r="C352" s="76" t="s">
        <v>604</v>
      </c>
      <c r="D352" s="75" t="s">
        <v>605</v>
      </c>
      <c r="E352" s="76" t="s">
        <v>602</v>
      </c>
      <c r="F352" s="75" t="s">
        <v>603</v>
      </c>
      <c r="G352" s="76" t="s">
        <v>541</v>
      </c>
      <c r="H352" s="75" t="s">
        <v>542</v>
      </c>
      <c r="I352" s="75" t="str">
        <f>IF(TableCoA[[#This Row],[Account]]&lt;1000,"Budget Account","Normal account")</f>
        <v>Normal account</v>
      </c>
    </row>
    <row r="353" spans="1:9" x14ac:dyDescent="0.2">
      <c r="A353" s="74">
        <v>7110</v>
      </c>
      <c r="B353" s="75" t="s">
        <v>232</v>
      </c>
      <c r="C353" s="76" t="s">
        <v>604</v>
      </c>
      <c r="D353" s="75" t="s">
        <v>605</v>
      </c>
      <c r="E353" s="76" t="s">
        <v>602</v>
      </c>
      <c r="F353" s="75" t="s">
        <v>603</v>
      </c>
      <c r="G353" s="76" t="s">
        <v>541</v>
      </c>
      <c r="H353" s="75" t="s">
        <v>542</v>
      </c>
      <c r="I353" s="75" t="str">
        <f>IF(TableCoA[[#This Row],[Account]]&lt;1000,"Budget Account","Normal account")</f>
        <v>Normal account</v>
      </c>
    </row>
    <row r="354" spans="1:9" x14ac:dyDescent="0.2">
      <c r="A354" s="74">
        <v>7111</v>
      </c>
      <c r="B354" s="75" t="s">
        <v>233</v>
      </c>
      <c r="C354" s="76" t="s">
        <v>604</v>
      </c>
      <c r="D354" s="75" t="s">
        <v>605</v>
      </c>
      <c r="E354" s="76" t="s">
        <v>602</v>
      </c>
      <c r="F354" s="75" t="s">
        <v>603</v>
      </c>
      <c r="G354" s="76" t="s">
        <v>541</v>
      </c>
      <c r="H354" s="75" t="s">
        <v>542</v>
      </c>
      <c r="I354" s="75" t="str">
        <f>IF(TableCoA[[#This Row],[Account]]&lt;1000,"Budget Account","Normal account")</f>
        <v>Normal account</v>
      </c>
    </row>
    <row r="355" spans="1:9" x14ac:dyDescent="0.2">
      <c r="A355" s="74">
        <v>7115</v>
      </c>
      <c r="B355" s="75" t="s">
        <v>493</v>
      </c>
      <c r="C355" s="76" t="s">
        <v>604</v>
      </c>
      <c r="D355" s="75" t="s">
        <v>605</v>
      </c>
      <c r="E355" s="76" t="s">
        <v>602</v>
      </c>
      <c r="F355" s="75" t="s">
        <v>603</v>
      </c>
      <c r="G355" s="76" t="s">
        <v>541</v>
      </c>
      <c r="H355" s="75" t="s">
        <v>542</v>
      </c>
      <c r="I355" s="75" t="str">
        <f>IF(TableCoA[[#This Row],[Account]]&lt;1000,"Budget Account","Normal account")</f>
        <v>Normal account</v>
      </c>
    </row>
    <row r="356" spans="1:9" x14ac:dyDescent="0.2">
      <c r="A356" s="74">
        <v>7119</v>
      </c>
      <c r="B356" s="75" t="s">
        <v>234</v>
      </c>
      <c r="C356" s="76" t="s">
        <v>604</v>
      </c>
      <c r="D356" s="75" t="s">
        <v>605</v>
      </c>
      <c r="E356" s="76" t="s">
        <v>602</v>
      </c>
      <c r="F356" s="75" t="s">
        <v>603</v>
      </c>
      <c r="G356" s="76" t="s">
        <v>541</v>
      </c>
      <c r="H356" s="75" t="s">
        <v>542</v>
      </c>
      <c r="I356" s="75" t="str">
        <f>IF(TableCoA[[#This Row],[Account]]&lt;1000,"Budget Account","Normal account")</f>
        <v>Normal account</v>
      </c>
    </row>
    <row r="357" spans="1:9" x14ac:dyDescent="0.2">
      <c r="A357" s="74">
        <v>7121</v>
      </c>
      <c r="B357" s="75" t="s">
        <v>235</v>
      </c>
      <c r="C357" s="76" t="s">
        <v>604</v>
      </c>
      <c r="D357" s="75" t="s">
        <v>605</v>
      </c>
      <c r="E357" s="76" t="s">
        <v>602</v>
      </c>
      <c r="F357" s="75" t="s">
        <v>603</v>
      </c>
      <c r="G357" s="76" t="s">
        <v>541</v>
      </c>
      <c r="H357" s="75" t="s">
        <v>542</v>
      </c>
      <c r="I357" s="75" t="str">
        <f>IF(TableCoA[[#This Row],[Account]]&lt;1000,"Budget Account","Normal account")</f>
        <v>Normal account</v>
      </c>
    </row>
    <row r="358" spans="1:9" x14ac:dyDescent="0.2">
      <c r="A358" s="74">
        <v>7122</v>
      </c>
      <c r="B358" s="75" t="s">
        <v>236</v>
      </c>
      <c r="C358" s="76" t="s">
        <v>604</v>
      </c>
      <c r="D358" s="75" t="s">
        <v>605</v>
      </c>
      <c r="E358" s="76" t="s">
        <v>602</v>
      </c>
      <c r="F358" s="75" t="s">
        <v>603</v>
      </c>
      <c r="G358" s="76" t="s">
        <v>541</v>
      </c>
      <c r="H358" s="75" t="s">
        <v>542</v>
      </c>
      <c r="I358" s="75" t="str">
        <f>IF(TableCoA[[#This Row],[Account]]&lt;1000,"Budget Account","Normal account")</f>
        <v>Normal account</v>
      </c>
    </row>
    <row r="359" spans="1:9" x14ac:dyDescent="0.2">
      <c r="A359" s="74">
        <v>7123</v>
      </c>
      <c r="B359" s="75" t="s">
        <v>237</v>
      </c>
      <c r="C359" s="76" t="s">
        <v>604</v>
      </c>
      <c r="D359" s="75" t="s">
        <v>605</v>
      </c>
      <c r="E359" s="76" t="s">
        <v>602</v>
      </c>
      <c r="F359" s="75" t="s">
        <v>603</v>
      </c>
      <c r="G359" s="76" t="s">
        <v>541</v>
      </c>
      <c r="H359" s="75" t="s">
        <v>542</v>
      </c>
      <c r="I359" s="75" t="str">
        <f>IF(TableCoA[[#This Row],[Account]]&lt;1000,"Budget Account","Normal account")</f>
        <v>Normal account</v>
      </c>
    </row>
    <row r="360" spans="1:9" x14ac:dyDescent="0.2">
      <c r="A360" s="74">
        <v>7124</v>
      </c>
      <c r="B360" s="75" t="s">
        <v>238</v>
      </c>
      <c r="C360" s="76" t="s">
        <v>604</v>
      </c>
      <c r="D360" s="75" t="s">
        <v>605</v>
      </c>
      <c r="E360" s="76" t="s">
        <v>602</v>
      </c>
      <c r="F360" s="75" t="s">
        <v>603</v>
      </c>
      <c r="G360" s="76" t="s">
        <v>541</v>
      </c>
      <c r="H360" s="75" t="s">
        <v>542</v>
      </c>
      <c r="I360" s="75" t="str">
        <f>IF(TableCoA[[#This Row],[Account]]&lt;1000,"Budget Account","Normal account")</f>
        <v>Normal account</v>
      </c>
    </row>
    <row r="361" spans="1:9" x14ac:dyDescent="0.2">
      <c r="A361" s="74">
        <v>7131</v>
      </c>
      <c r="B361" s="75" t="s">
        <v>239</v>
      </c>
      <c r="C361" s="76" t="s">
        <v>604</v>
      </c>
      <c r="D361" s="75" t="s">
        <v>605</v>
      </c>
      <c r="E361" s="76" t="s">
        <v>602</v>
      </c>
      <c r="F361" s="75" t="s">
        <v>603</v>
      </c>
      <c r="G361" s="76" t="s">
        <v>541</v>
      </c>
      <c r="H361" s="75" t="s">
        <v>542</v>
      </c>
      <c r="I361" s="75" t="str">
        <f>IF(TableCoA[[#This Row],[Account]]&lt;1000,"Budget Account","Normal account")</f>
        <v>Normal account</v>
      </c>
    </row>
    <row r="362" spans="1:9" x14ac:dyDescent="0.2">
      <c r="A362" s="74">
        <v>7141</v>
      </c>
      <c r="B362" s="75" t="s">
        <v>494</v>
      </c>
      <c r="C362" s="76" t="s">
        <v>604</v>
      </c>
      <c r="D362" s="75" t="s">
        <v>605</v>
      </c>
      <c r="E362" s="76" t="s">
        <v>602</v>
      </c>
      <c r="F362" s="75" t="s">
        <v>603</v>
      </c>
      <c r="G362" s="76" t="s">
        <v>541</v>
      </c>
      <c r="H362" s="75" t="s">
        <v>542</v>
      </c>
      <c r="I362" s="75" t="str">
        <f>IF(TableCoA[[#This Row],[Account]]&lt;1000,"Budget Account","Normal account")</f>
        <v>Normal account</v>
      </c>
    </row>
    <row r="363" spans="1:9" x14ac:dyDescent="0.2">
      <c r="A363" s="74">
        <v>7151</v>
      </c>
      <c r="B363" s="75" t="s">
        <v>495</v>
      </c>
      <c r="C363" s="76" t="s">
        <v>604</v>
      </c>
      <c r="D363" s="75" t="s">
        <v>605</v>
      </c>
      <c r="E363" s="76" t="s">
        <v>602</v>
      </c>
      <c r="F363" s="75" t="s">
        <v>603</v>
      </c>
      <c r="G363" s="76" t="s">
        <v>541</v>
      </c>
      <c r="H363" s="75" t="s">
        <v>542</v>
      </c>
      <c r="I363" s="75" t="str">
        <f>IF(TableCoA[[#This Row],[Account]]&lt;1000,"Budget Account","Normal account")</f>
        <v>Normal account</v>
      </c>
    </row>
    <row r="364" spans="1:9" x14ac:dyDescent="0.2">
      <c r="A364" s="74">
        <v>7152</v>
      </c>
      <c r="B364" s="75" t="s">
        <v>496</v>
      </c>
      <c r="C364" s="76" t="s">
        <v>604</v>
      </c>
      <c r="D364" s="75" t="s">
        <v>605</v>
      </c>
      <c r="E364" s="76" t="s">
        <v>602</v>
      </c>
      <c r="F364" s="75" t="s">
        <v>603</v>
      </c>
      <c r="G364" s="76" t="s">
        <v>541</v>
      </c>
      <c r="H364" s="75" t="s">
        <v>542</v>
      </c>
      <c r="I364" s="75" t="str">
        <f>IF(TableCoA[[#This Row],[Account]]&lt;1000,"Budget Account","Normal account")</f>
        <v>Normal account</v>
      </c>
    </row>
    <row r="365" spans="1:9" x14ac:dyDescent="0.2">
      <c r="A365" s="74">
        <v>7153</v>
      </c>
      <c r="B365" s="75" t="s">
        <v>497</v>
      </c>
      <c r="C365" s="76" t="s">
        <v>604</v>
      </c>
      <c r="D365" s="75" t="s">
        <v>605</v>
      </c>
      <c r="E365" s="76" t="s">
        <v>602</v>
      </c>
      <c r="F365" s="75" t="s">
        <v>603</v>
      </c>
      <c r="G365" s="76" t="s">
        <v>541</v>
      </c>
      <c r="H365" s="75" t="s">
        <v>542</v>
      </c>
      <c r="I365" s="75" t="str">
        <f>IF(TableCoA[[#This Row],[Account]]&lt;1000,"Budget Account","Normal account")</f>
        <v>Normal account</v>
      </c>
    </row>
    <row r="366" spans="1:9" x14ac:dyDescent="0.2">
      <c r="A366" s="74">
        <v>7154</v>
      </c>
      <c r="B366" s="75" t="s">
        <v>498</v>
      </c>
      <c r="C366" s="76" t="s">
        <v>604</v>
      </c>
      <c r="D366" s="75" t="s">
        <v>605</v>
      </c>
      <c r="E366" s="76" t="s">
        <v>602</v>
      </c>
      <c r="F366" s="75" t="s">
        <v>603</v>
      </c>
      <c r="G366" s="76" t="s">
        <v>541</v>
      </c>
      <c r="H366" s="75" t="s">
        <v>542</v>
      </c>
      <c r="I366" s="75" t="str">
        <f>IF(TableCoA[[#This Row],[Account]]&lt;1000,"Budget Account","Normal account")</f>
        <v>Normal account</v>
      </c>
    </row>
    <row r="367" spans="1:9" x14ac:dyDescent="0.2">
      <c r="A367" s="74">
        <v>7155</v>
      </c>
      <c r="B367" s="75" t="s">
        <v>240</v>
      </c>
      <c r="C367" s="76" t="s">
        <v>604</v>
      </c>
      <c r="D367" s="75" t="s">
        <v>605</v>
      </c>
      <c r="E367" s="76" t="s">
        <v>602</v>
      </c>
      <c r="F367" s="75" t="s">
        <v>603</v>
      </c>
      <c r="G367" s="76" t="s">
        <v>541</v>
      </c>
      <c r="H367" s="75" t="s">
        <v>542</v>
      </c>
      <c r="I367" s="75" t="str">
        <f>IF(TableCoA[[#This Row],[Account]]&lt;1000,"Budget Account","Normal account")</f>
        <v>Normal account</v>
      </c>
    </row>
    <row r="368" spans="1:9" x14ac:dyDescent="0.2">
      <c r="A368" s="74">
        <v>7171</v>
      </c>
      <c r="B368" s="75" t="s">
        <v>241</v>
      </c>
      <c r="C368" s="76" t="s">
        <v>604</v>
      </c>
      <c r="D368" s="75" t="s">
        <v>605</v>
      </c>
      <c r="E368" s="76" t="s">
        <v>602</v>
      </c>
      <c r="F368" s="75" t="s">
        <v>603</v>
      </c>
      <c r="G368" s="76" t="s">
        <v>541</v>
      </c>
      <c r="H368" s="75" t="s">
        <v>542</v>
      </c>
      <c r="I368" s="75" t="str">
        <f>IF(TableCoA[[#This Row],[Account]]&lt;1000,"Budget Account","Normal account")</f>
        <v>Normal account</v>
      </c>
    </row>
    <row r="369" spans="1:9" x14ac:dyDescent="0.2">
      <c r="A369" s="74">
        <v>7172</v>
      </c>
      <c r="B369" s="75" t="s">
        <v>242</v>
      </c>
      <c r="C369" s="76" t="s">
        <v>604</v>
      </c>
      <c r="D369" s="75" t="s">
        <v>605</v>
      </c>
      <c r="E369" s="76" t="s">
        <v>602</v>
      </c>
      <c r="F369" s="75" t="s">
        <v>603</v>
      </c>
      <c r="G369" s="76" t="s">
        <v>541</v>
      </c>
      <c r="H369" s="75" t="s">
        <v>542</v>
      </c>
      <c r="I369" s="75" t="str">
        <f>IF(TableCoA[[#This Row],[Account]]&lt;1000,"Budget Account","Normal account")</f>
        <v>Normal account</v>
      </c>
    </row>
    <row r="370" spans="1:9" x14ac:dyDescent="0.2">
      <c r="A370" s="74">
        <v>7201</v>
      </c>
      <c r="B370" s="75" t="s">
        <v>243</v>
      </c>
      <c r="C370" s="76" t="s">
        <v>604</v>
      </c>
      <c r="D370" s="75" t="s">
        <v>605</v>
      </c>
      <c r="E370" s="76" t="s">
        <v>602</v>
      </c>
      <c r="F370" s="75" t="s">
        <v>603</v>
      </c>
      <c r="G370" s="76" t="s">
        <v>541</v>
      </c>
      <c r="H370" s="75" t="s">
        <v>542</v>
      </c>
      <c r="I370" s="75" t="str">
        <f>IF(TableCoA[[#This Row],[Account]]&lt;1000,"Budget Account","Normal account")</f>
        <v>Normal account</v>
      </c>
    </row>
    <row r="371" spans="1:9" x14ac:dyDescent="0.2">
      <c r="A371" s="74">
        <v>7202</v>
      </c>
      <c r="B371" s="75" t="s">
        <v>244</v>
      </c>
      <c r="C371" s="76" t="s">
        <v>604</v>
      </c>
      <c r="D371" s="75" t="s">
        <v>605</v>
      </c>
      <c r="E371" s="76" t="s">
        <v>602</v>
      </c>
      <c r="F371" s="75" t="s">
        <v>603</v>
      </c>
      <c r="G371" s="76" t="s">
        <v>541</v>
      </c>
      <c r="H371" s="75" t="s">
        <v>542</v>
      </c>
      <c r="I371" s="75" t="str">
        <f>IF(TableCoA[[#This Row],[Account]]&lt;1000,"Budget Account","Normal account")</f>
        <v>Normal account</v>
      </c>
    </row>
    <row r="372" spans="1:9" x14ac:dyDescent="0.2">
      <c r="A372" s="74">
        <v>7203</v>
      </c>
      <c r="B372" s="75" t="s">
        <v>499</v>
      </c>
      <c r="C372" s="76" t="s">
        <v>604</v>
      </c>
      <c r="D372" s="75" t="s">
        <v>605</v>
      </c>
      <c r="E372" s="76" t="s">
        <v>602</v>
      </c>
      <c r="F372" s="75" t="s">
        <v>603</v>
      </c>
      <c r="G372" s="76" t="s">
        <v>541</v>
      </c>
      <c r="H372" s="75" t="s">
        <v>542</v>
      </c>
      <c r="I372" s="75" t="str">
        <f>IF(TableCoA[[#This Row],[Account]]&lt;1000,"Budget Account","Normal account")</f>
        <v>Normal account</v>
      </c>
    </row>
    <row r="373" spans="1:9" x14ac:dyDescent="0.2">
      <c r="A373" s="74">
        <v>7204</v>
      </c>
      <c r="B373" s="75" t="s">
        <v>245</v>
      </c>
      <c r="C373" s="76" t="s">
        <v>604</v>
      </c>
      <c r="D373" s="75" t="s">
        <v>605</v>
      </c>
      <c r="E373" s="76" t="s">
        <v>602</v>
      </c>
      <c r="F373" s="75" t="s">
        <v>603</v>
      </c>
      <c r="G373" s="76" t="s">
        <v>541</v>
      </c>
      <c r="H373" s="75" t="s">
        <v>542</v>
      </c>
      <c r="I373" s="75" t="str">
        <f>IF(TableCoA[[#This Row],[Account]]&lt;1000,"Budget Account","Normal account")</f>
        <v>Normal account</v>
      </c>
    </row>
    <row r="374" spans="1:9" x14ac:dyDescent="0.2">
      <c r="A374" s="74">
        <v>7205</v>
      </c>
      <c r="B374" s="75" t="s">
        <v>246</v>
      </c>
      <c r="C374" s="76" t="s">
        <v>604</v>
      </c>
      <c r="D374" s="75" t="s">
        <v>605</v>
      </c>
      <c r="E374" s="76" t="s">
        <v>602</v>
      </c>
      <c r="F374" s="75" t="s">
        <v>603</v>
      </c>
      <c r="G374" s="76" t="s">
        <v>541</v>
      </c>
      <c r="H374" s="75" t="s">
        <v>542</v>
      </c>
      <c r="I374" s="75" t="str">
        <f>IF(TableCoA[[#This Row],[Account]]&lt;1000,"Budget Account","Normal account")</f>
        <v>Normal account</v>
      </c>
    </row>
    <row r="375" spans="1:9" x14ac:dyDescent="0.2">
      <c r="A375" s="74">
        <v>7206</v>
      </c>
      <c r="B375" s="75" t="s">
        <v>247</v>
      </c>
      <c r="C375" s="76" t="s">
        <v>604</v>
      </c>
      <c r="D375" s="75" t="s">
        <v>605</v>
      </c>
      <c r="E375" s="76" t="s">
        <v>602</v>
      </c>
      <c r="F375" s="75" t="s">
        <v>603</v>
      </c>
      <c r="G375" s="76" t="s">
        <v>541</v>
      </c>
      <c r="H375" s="75" t="s">
        <v>542</v>
      </c>
      <c r="I375" s="75" t="str">
        <f>IF(TableCoA[[#This Row],[Account]]&lt;1000,"Budget Account","Normal account")</f>
        <v>Normal account</v>
      </c>
    </row>
    <row r="376" spans="1:9" x14ac:dyDescent="0.2">
      <c r="A376" s="74">
        <v>7299</v>
      </c>
      <c r="B376" s="75" t="s">
        <v>248</v>
      </c>
      <c r="C376" s="76" t="s">
        <v>604</v>
      </c>
      <c r="D376" s="75" t="s">
        <v>605</v>
      </c>
      <c r="E376" s="76" t="s">
        <v>602</v>
      </c>
      <c r="F376" s="75" t="s">
        <v>603</v>
      </c>
      <c r="G376" s="76" t="s">
        <v>541</v>
      </c>
      <c r="H376" s="75" t="s">
        <v>542</v>
      </c>
      <c r="I376" s="75" t="str">
        <f>IF(TableCoA[[#This Row],[Account]]&lt;1000,"Budget Account","Normal account")</f>
        <v>Normal account</v>
      </c>
    </row>
    <row r="377" spans="1:9" x14ac:dyDescent="0.2">
      <c r="A377" s="74">
        <v>7704</v>
      </c>
      <c r="B377" s="75" t="s">
        <v>500</v>
      </c>
      <c r="C377" s="76" t="s">
        <v>604</v>
      </c>
      <c r="D377" s="75" t="s">
        <v>605</v>
      </c>
      <c r="E377" s="76" t="s">
        <v>602</v>
      </c>
      <c r="F377" s="75" t="s">
        <v>603</v>
      </c>
      <c r="G377" s="76" t="s">
        <v>541</v>
      </c>
      <c r="H377" s="75" t="s">
        <v>542</v>
      </c>
      <c r="I377" s="75" t="str">
        <f>IF(TableCoA[[#This Row],[Account]]&lt;1000,"Budget Account","Normal account")</f>
        <v>Normal account</v>
      </c>
    </row>
    <row r="378" spans="1:9" x14ac:dyDescent="0.2">
      <c r="A378" s="74">
        <v>8813</v>
      </c>
      <c r="B378" s="75" t="s">
        <v>249</v>
      </c>
      <c r="C378" s="76" t="s">
        <v>604</v>
      </c>
      <c r="D378" s="75" t="s">
        <v>605</v>
      </c>
      <c r="E378" s="76" t="s">
        <v>602</v>
      </c>
      <c r="F378" s="75" t="s">
        <v>603</v>
      </c>
      <c r="G378" s="76" t="s">
        <v>541</v>
      </c>
      <c r="H378" s="75" t="s">
        <v>542</v>
      </c>
      <c r="I378" s="75" t="str">
        <f>IF(TableCoA[[#This Row],[Account]]&lt;1000,"Budget Account","Normal account")</f>
        <v>Normal account</v>
      </c>
    </row>
    <row r="379" spans="1:9" x14ac:dyDescent="0.2">
      <c r="A379" s="74">
        <v>730</v>
      </c>
      <c r="B379" s="75" t="s">
        <v>606</v>
      </c>
      <c r="C379" s="76" t="s">
        <v>607</v>
      </c>
      <c r="D379" s="75" t="s">
        <v>6</v>
      </c>
      <c r="E379" s="76" t="s">
        <v>602</v>
      </c>
      <c r="F379" s="75" t="s">
        <v>603</v>
      </c>
      <c r="G379" s="76" t="s">
        <v>541</v>
      </c>
      <c r="H379" s="75" t="s">
        <v>542</v>
      </c>
      <c r="I379" s="75" t="str">
        <f>IF(TableCoA[[#This Row],[Account]]&lt;1000,"Budget Account","Normal account")</f>
        <v>Budget Account</v>
      </c>
    </row>
    <row r="380" spans="1:9" x14ac:dyDescent="0.2">
      <c r="A380" s="74">
        <v>7301</v>
      </c>
      <c r="B380" s="75" t="s">
        <v>250</v>
      </c>
      <c r="C380" s="76" t="s">
        <v>607</v>
      </c>
      <c r="D380" s="75" t="s">
        <v>6</v>
      </c>
      <c r="E380" s="76" t="s">
        <v>602</v>
      </c>
      <c r="F380" s="75" t="s">
        <v>603</v>
      </c>
      <c r="G380" s="76" t="s">
        <v>541</v>
      </c>
      <c r="H380" s="75" t="s">
        <v>542</v>
      </c>
      <c r="I380" s="75" t="str">
        <f>IF(TableCoA[[#This Row],[Account]]&lt;1000,"Budget Account","Normal account")</f>
        <v>Normal account</v>
      </c>
    </row>
    <row r="381" spans="1:9" x14ac:dyDescent="0.2">
      <c r="A381" s="74">
        <v>7302</v>
      </c>
      <c r="B381" s="75" t="s">
        <v>251</v>
      </c>
      <c r="C381" s="76" t="s">
        <v>607</v>
      </c>
      <c r="D381" s="75" t="s">
        <v>6</v>
      </c>
      <c r="E381" s="76" t="s">
        <v>602</v>
      </c>
      <c r="F381" s="75" t="s">
        <v>603</v>
      </c>
      <c r="G381" s="76" t="s">
        <v>541</v>
      </c>
      <c r="H381" s="75" t="s">
        <v>542</v>
      </c>
      <c r="I381" s="75" t="str">
        <f>IF(TableCoA[[#This Row],[Account]]&lt;1000,"Budget Account","Normal account")</f>
        <v>Normal account</v>
      </c>
    </row>
    <row r="382" spans="1:9" x14ac:dyDescent="0.2">
      <c r="A382" s="74">
        <v>7303</v>
      </c>
      <c r="B382" s="75" t="s">
        <v>252</v>
      </c>
      <c r="C382" s="76" t="s">
        <v>607</v>
      </c>
      <c r="D382" s="75" t="s">
        <v>6</v>
      </c>
      <c r="E382" s="76" t="s">
        <v>602</v>
      </c>
      <c r="F382" s="75" t="s">
        <v>603</v>
      </c>
      <c r="G382" s="76" t="s">
        <v>541</v>
      </c>
      <c r="H382" s="75" t="s">
        <v>542</v>
      </c>
      <c r="I382" s="75" t="str">
        <f>IF(TableCoA[[#This Row],[Account]]&lt;1000,"Budget Account","Normal account")</f>
        <v>Normal account</v>
      </c>
    </row>
    <row r="383" spans="1:9" x14ac:dyDescent="0.2">
      <c r="A383" s="74">
        <v>7304</v>
      </c>
      <c r="B383" s="75" t="s">
        <v>253</v>
      </c>
      <c r="C383" s="76" t="s">
        <v>607</v>
      </c>
      <c r="D383" s="75" t="s">
        <v>6</v>
      </c>
      <c r="E383" s="76" t="s">
        <v>602</v>
      </c>
      <c r="F383" s="75" t="s">
        <v>603</v>
      </c>
      <c r="G383" s="76" t="s">
        <v>541</v>
      </c>
      <c r="H383" s="75" t="s">
        <v>542</v>
      </c>
      <c r="I383" s="75" t="str">
        <f>IF(TableCoA[[#This Row],[Account]]&lt;1000,"Budget Account","Normal account")</f>
        <v>Normal account</v>
      </c>
    </row>
    <row r="384" spans="1:9" x14ac:dyDescent="0.2">
      <c r="A384" s="74">
        <v>7309</v>
      </c>
      <c r="B384" s="75" t="s">
        <v>254</v>
      </c>
      <c r="C384" s="76" t="s">
        <v>607</v>
      </c>
      <c r="D384" s="75" t="s">
        <v>6</v>
      </c>
      <c r="E384" s="76" t="s">
        <v>602</v>
      </c>
      <c r="F384" s="75" t="s">
        <v>603</v>
      </c>
      <c r="G384" s="76" t="s">
        <v>541</v>
      </c>
      <c r="H384" s="75" t="s">
        <v>542</v>
      </c>
      <c r="I384" s="75" t="str">
        <f>IF(TableCoA[[#This Row],[Account]]&lt;1000,"Budget Account","Normal account")</f>
        <v>Normal account</v>
      </c>
    </row>
    <row r="385" spans="1:9" x14ac:dyDescent="0.2">
      <c r="A385" s="74">
        <v>7321</v>
      </c>
      <c r="B385" s="75" t="s">
        <v>255</v>
      </c>
      <c r="C385" s="76" t="s">
        <v>607</v>
      </c>
      <c r="D385" s="75" t="s">
        <v>6</v>
      </c>
      <c r="E385" s="76" t="s">
        <v>602</v>
      </c>
      <c r="F385" s="75" t="s">
        <v>603</v>
      </c>
      <c r="G385" s="76" t="s">
        <v>541</v>
      </c>
      <c r="H385" s="75" t="s">
        <v>542</v>
      </c>
      <c r="I385" s="75" t="str">
        <f>IF(TableCoA[[#This Row],[Account]]&lt;1000,"Budget Account","Normal account")</f>
        <v>Normal account</v>
      </c>
    </row>
    <row r="386" spans="1:9" x14ac:dyDescent="0.2">
      <c r="A386" s="74">
        <v>7322</v>
      </c>
      <c r="B386" s="75" t="s">
        <v>256</v>
      </c>
      <c r="C386" s="76" t="s">
        <v>607</v>
      </c>
      <c r="D386" s="75" t="s">
        <v>6</v>
      </c>
      <c r="E386" s="76" t="s">
        <v>602</v>
      </c>
      <c r="F386" s="75" t="s">
        <v>603</v>
      </c>
      <c r="G386" s="76" t="s">
        <v>541</v>
      </c>
      <c r="H386" s="75" t="s">
        <v>542</v>
      </c>
      <c r="I386" s="75" t="str">
        <f>IF(TableCoA[[#This Row],[Account]]&lt;1000,"Budget Account","Normal account")</f>
        <v>Normal account</v>
      </c>
    </row>
    <row r="387" spans="1:9" x14ac:dyDescent="0.2">
      <c r="A387" s="74">
        <v>7323</v>
      </c>
      <c r="B387" s="75" t="s">
        <v>257</v>
      </c>
      <c r="C387" s="76" t="s">
        <v>607</v>
      </c>
      <c r="D387" s="75" t="s">
        <v>6</v>
      </c>
      <c r="E387" s="76" t="s">
        <v>602</v>
      </c>
      <c r="F387" s="75" t="s">
        <v>603</v>
      </c>
      <c r="G387" s="76" t="s">
        <v>541</v>
      </c>
      <c r="H387" s="75" t="s">
        <v>542</v>
      </c>
      <c r="I387" s="75" t="str">
        <f>IF(TableCoA[[#This Row],[Account]]&lt;1000,"Budget Account","Normal account")</f>
        <v>Normal account</v>
      </c>
    </row>
    <row r="388" spans="1:9" x14ac:dyDescent="0.2">
      <c r="A388" s="74">
        <v>7324</v>
      </c>
      <c r="B388" s="75" t="s">
        <v>258</v>
      </c>
      <c r="C388" s="76" t="s">
        <v>607</v>
      </c>
      <c r="D388" s="75" t="s">
        <v>6</v>
      </c>
      <c r="E388" s="76" t="s">
        <v>602</v>
      </c>
      <c r="F388" s="75" t="s">
        <v>603</v>
      </c>
      <c r="G388" s="76" t="s">
        <v>541</v>
      </c>
      <c r="H388" s="75" t="s">
        <v>542</v>
      </c>
      <c r="I388" s="75" t="str">
        <f>IF(TableCoA[[#This Row],[Account]]&lt;1000,"Budget Account","Normal account")</f>
        <v>Normal account</v>
      </c>
    </row>
    <row r="389" spans="1:9" x14ac:dyDescent="0.2">
      <c r="A389" s="74">
        <v>7325</v>
      </c>
      <c r="B389" s="75" t="s">
        <v>259</v>
      </c>
      <c r="C389" s="76" t="s">
        <v>607</v>
      </c>
      <c r="D389" s="75" t="s">
        <v>6</v>
      </c>
      <c r="E389" s="76" t="s">
        <v>602</v>
      </c>
      <c r="F389" s="75" t="s">
        <v>603</v>
      </c>
      <c r="G389" s="76" t="s">
        <v>541</v>
      </c>
      <c r="H389" s="75" t="s">
        <v>542</v>
      </c>
      <c r="I389" s="75" t="str">
        <f>IF(TableCoA[[#This Row],[Account]]&lt;1000,"Budget Account","Normal account")</f>
        <v>Normal account</v>
      </c>
    </row>
    <row r="390" spans="1:9" x14ac:dyDescent="0.2">
      <c r="A390" s="74">
        <v>7326</v>
      </c>
      <c r="B390" s="75" t="s">
        <v>260</v>
      </c>
      <c r="C390" s="76" t="s">
        <v>607</v>
      </c>
      <c r="D390" s="75" t="s">
        <v>6</v>
      </c>
      <c r="E390" s="76" t="s">
        <v>602</v>
      </c>
      <c r="F390" s="75" t="s">
        <v>603</v>
      </c>
      <c r="G390" s="76" t="s">
        <v>541</v>
      </c>
      <c r="H390" s="75" t="s">
        <v>542</v>
      </c>
      <c r="I390" s="75" t="str">
        <f>IF(TableCoA[[#This Row],[Account]]&lt;1000,"Budget Account","Normal account")</f>
        <v>Normal account</v>
      </c>
    </row>
    <row r="391" spans="1:9" x14ac:dyDescent="0.2">
      <c r="A391" s="74">
        <v>7327</v>
      </c>
      <c r="B391" s="75" t="s">
        <v>261</v>
      </c>
      <c r="C391" s="76" t="s">
        <v>607</v>
      </c>
      <c r="D391" s="75" t="s">
        <v>6</v>
      </c>
      <c r="E391" s="76" t="s">
        <v>602</v>
      </c>
      <c r="F391" s="75" t="s">
        <v>603</v>
      </c>
      <c r="G391" s="76" t="s">
        <v>541</v>
      </c>
      <c r="H391" s="75" t="s">
        <v>542</v>
      </c>
      <c r="I391" s="75" t="str">
        <f>IF(TableCoA[[#This Row],[Account]]&lt;1000,"Budget Account","Normal account")</f>
        <v>Normal account</v>
      </c>
    </row>
    <row r="392" spans="1:9" x14ac:dyDescent="0.2">
      <c r="A392" s="74">
        <v>7328</v>
      </c>
      <c r="B392" s="75" t="s">
        <v>262</v>
      </c>
      <c r="C392" s="76" t="s">
        <v>607</v>
      </c>
      <c r="D392" s="75" t="s">
        <v>6</v>
      </c>
      <c r="E392" s="76" t="s">
        <v>602</v>
      </c>
      <c r="F392" s="75" t="s">
        <v>603</v>
      </c>
      <c r="G392" s="76" t="s">
        <v>541</v>
      </c>
      <c r="H392" s="75" t="s">
        <v>542</v>
      </c>
      <c r="I392" s="75" t="str">
        <f>IF(TableCoA[[#This Row],[Account]]&lt;1000,"Budget Account","Normal account")</f>
        <v>Normal account</v>
      </c>
    </row>
    <row r="393" spans="1:9" x14ac:dyDescent="0.2">
      <c r="A393" s="74">
        <v>7329</v>
      </c>
      <c r="B393" s="75" t="s">
        <v>263</v>
      </c>
      <c r="C393" s="76" t="s">
        <v>607</v>
      </c>
      <c r="D393" s="75" t="s">
        <v>6</v>
      </c>
      <c r="E393" s="76" t="s">
        <v>602</v>
      </c>
      <c r="F393" s="75" t="s">
        <v>603</v>
      </c>
      <c r="G393" s="76" t="s">
        <v>541</v>
      </c>
      <c r="H393" s="75" t="s">
        <v>542</v>
      </c>
      <c r="I393" s="75" t="str">
        <f>IF(TableCoA[[#This Row],[Account]]&lt;1000,"Budget Account","Normal account")</f>
        <v>Normal account</v>
      </c>
    </row>
    <row r="394" spans="1:9" x14ac:dyDescent="0.2">
      <c r="A394" s="74">
        <v>7341</v>
      </c>
      <c r="B394" s="75" t="s">
        <v>264</v>
      </c>
      <c r="C394" s="76" t="s">
        <v>607</v>
      </c>
      <c r="D394" s="75" t="s">
        <v>6</v>
      </c>
      <c r="E394" s="76" t="s">
        <v>602</v>
      </c>
      <c r="F394" s="75" t="s">
        <v>603</v>
      </c>
      <c r="G394" s="76" t="s">
        <v>541</v>
      </c>
      <c r="H394" s="75" t="s">
        <v>542</v>
      </c>
      <c r="I394" s="75" t="str">
        <f>IF(TableCoA[[#This Row],[Account]]&lt;1000,"Budget Account","Normal account")</f>
        <v>Normal account</v>
      </c>
    </row>
    <row r="395" spans="1:9" x14ac:dyDescent="0.2">
      <c r="A395" s="74">
        <v>7399</v>
      </c>
      <c r="B395" s="75" t="s">
        <v>265</v>
      </c>
      <c r="C395" s="76" t="s">
        <v>607</v>
      </c>
      <c r="D395" s="75" t="s">
        <v>6</v>
      </c>
      <c r="E395" s="76" t="s">
        <v>602</v>
      </c>
      <c r="F395" s="75" t="s">
        <v>603</v>
      </c>
      <c r="G395" s="76" t="s">
        <v>541</v>
      </c>
      <c r="H395" s="75" t="s">
        <v>542</v>
      </c>
      <c r="I395" s="75" t="str">
        <f>IF(TableCoA[[#This Row],[Account]]&lt;1000,"Budget Account","Normal account")</f>
        <v>Normal account</v>
      </c>
    </row>
    <row r="396" spans="1:9" x14ac:dyDescent="0.2">
      <c r="A396" s="74">
        <v>740</v>
      </c>
      <c r="B396" s="75" t="s">
        <v>608</v>
      </c>
      <c r="C396" s="76" t="s">
        <v>609</v>
      </c>
      <c r="D396" s="75" t="s">
        <v>0</v>
      </c>
      <c r="E396" s="76" t="s">
        <v>602</v>
      </c>
      <c r="F396" s="75" t="s">
        <v>603</v>
      </c>
      <c r="G396" s="76" t="s">
        <v>541</v>
      </c>
      <c r="H396" s="75" t="s">
        <v>542</v>
      </c>
      <c r="I396" s="75" t="str">
        <f>IF(TableCoA[[#This Row],[Account]]&lt;1000,"Budget Account","Normal account")</f>
        <v>Budget Account</v>
      </c>
    </row>
    <row r="397" spans="1:9" x14ac:dyDescent="0.2">
      <c r="A397" s="74">
        <v>7401</v>
      </c>
      <c r="B397" s="75" t="s">
        <v>266</v>
      </c>
      <c r="C397" s="76" t="s">
        <v>609</v>
      </c>
      <c r="D397" s="75" t="s">
        <v>0</v>
      </c>
      <c r="E397" s="76" t="s">
        <v>602</v>
      </c>
      <c r="F397" s="75" t="s">
        <v>603</v>
      </c>
      <c r="G397" s="76" t="s">
        <v>541</v>
      </c>
      <c r="H397" s="75" t="s">
        <v>542</v>
      </c>
      <c r="I397" s="75" t="str">
        <f>IF(TableCoA[[#This Row],[Account]]&lt;1000,"Budget Account","Normal account")</f>
        <v>Normal account</v>
      </c>
    </row>
    <row r="398" spans="1:9" x14ac:dyDescent="0.2">
      <c r="A398" s="74">
        <v>7402</v>
      </c>
      <c r="B398" s="75" t="s">
        <v>267</v>
      </c>
      <c r="C398" s="76" t="s">
        <v>609</v>
      </c>
      <c r="D398" s="75" t="s">
        <v>0</v>
      </c>
      <c r="E398" s="76" t="s">
        <v>602</v>
      </c>
      <c r="F398" s="75" t="s">
        <v>603</v>
      </c>
      <c r="G398" s="76" t="s">
        <v>541</v>
      </c>
      <c r="H398" s="75" t="s">
        <v>542</v>
      </c>
      <c r="I398" s="75" t="str">
        <f>IF(TableCoA[[#This Row],[Account]]&lt;1000,"Budget Account","Normal account")</f>
        <v>Normal account</v>
      </c>
    </row>
    <row r="399" spans="1:9" x14ac:dyDescent="0.2">
      <c r="A399" s="74">
        <v>7403</v>
      </c>
      <c r="B399" s="75" t="s">
        <v>268</v>
      </c>
      <c r="C399" s="76" t="s">
        <v>609</v>
      </c>
      <c r="D399" s="75" t="s">
        <v>0</v>
      </c>
      <c r="E399" s="76" t="s">
        <v>602</v>
      </c>
      <c r="F399" s="75" t="s">
        <v>603</v>
      </c>
      <c r="G399" s="76" t="s">
        <v>541</v>
      </c>
      <c r="H399" s="75" t="s">
        <v>542</v>
      </c>
      <c r="I399" s="75" t="str">
        <f>IF(TableCoA[[#This Row],[Account]]&lt;1000,"Budget Account","Normal account")</f>
        <v>Normal account</v>
      </c>
    </row>
    <row r="400" spans="1:9" x14ac:dyDescent="0.2">
      <c r="A400" s="74">
        <v>7404</v>
      </c>
      <c r="B400" s="75" t="s">
        <v>269</v>
      </c>
      <c r="C400" s="76" t="s">
        <v>609</v>
      </c>
      <c r="D400" s="75" t="s">
        <v>0</v>
      </c>
      <c r="E400" s="76" t="s">
        <v>602</v>
      </c>
      <c r="F400" s="75" t="s">
        <v>603</v>
      </c>
      <c r="G400" s="76" t="s">
        <v>541</v>
      </c>
      <c r="H400" s="75" t="s">
        <v>542</v>
      </c>
      <c r="I400" s="75" t="str">
        <f>IF(TableCoA[[#This Row],[Account]]&lt;1000,"Budget Account","Normal account")</f>
        <v>Normal account</v>
      </c>
    </row>
    <row r="401" spans="1:9" x14ac:dyDescent="0.2">
      <c r="A401" s="74">
        <v>7405</v>
      </c>
      <c r="B401" s="75" t="s">
        <v>501</v>
      </c>
      <c r="C401" s="76" t="s">
        <v>609</v>
      </c>
      <c r="D401" s="75" t="s">
        <v>0</v>
      </c>
      <c r="E401" s="76" t="s">
        <v>602</v>
      </c>
      <c r="F401" s="75" t="s">
        <v>603</v>
      </c>
      <c r="G401" s="76" t="s">
        <v>541</v>
      </c>
      <c r="H401" s="75" t="s">
        <v>542</v>
      </c>
      <c r="I401" s="75" t="str">
        <f>IF(TableCoA[[#This Row],[Account]]&lt;1000,"Budget Account","Normal account")</f>
        <v>Normal account</v>
      </c>
    </row>
    <row r="402" spans="1:9" x14ac:dyDescent="0.2">
      <c r="A402" s="74">
        <v>7406</v>
      </c>
      <c r="B402" s="75" t="s">
        <v>270</v>
      </c>
      <c r="C402" s="76" t="s">
        <v>609</v>
      </c>
      <c r="D402" s="75" t="s">
        <v>0</v>
      </c>
      <c r="E402" s="76" t="s">
        <v>602</v>
      </c>
      <c r="F402" s="75" t="s">
        <v>603</v>
      </c>
      <c r="G402" s="76" t="s">
        <v>541</v>
      </c>
      <c r="H402" s="75" t="s">
        <v>542</v>
      </c>
      <c r="I402" s="75" t="str">
        <f>IF(TableCoA[[#This Row],[Account]]&lt;1000,"Budget Account","Normal account")</f>
        <v>Normal account</v>
      </c>
    </row>
    <row r="403" spans="1:9" x14ac:dyDescent="0.2">
      <c r="A403" s="74">
        <v>7407</v>
      </c>
      <c r="B403" s="75" t="s">
        <v>271</v>
      </c>
      <c r="C403" s="76" t="s">
        <v>609</v>
      </c>
      <c r="D403" s="75" t="s">
        <v>0</v>
      </c>
      <c r="E403" s="76" t="s">
        <v>602</v>
      </c>
      <c r="F403" s="75" t="s">
        <v>603</v>
      </c>
      <c r="G403" s="76" t="s">
        <v>541</v>
      </c>
      <c r="H403" s="75" t="s">
        <v>542</v>
      </c>
      <c r="I403" s="75" t="str">
        <f>IF(TableCoA[[#This Row],[Account]]&lt;1000,"Budget Account","Normal account")</f>
        <v>Normal account</v>
      </c>
    </row>
    <row r="404" spans="1:9" x14ac:dyDescent="0.2">
      <c r="A404" s="74">
        <v>7408</v>
      </c>
      <c r="B404" s="75" t="s">
        <v>272</v>
      </c>
      <c r="C404" s="76" t="s">
        <v>609</v>
      </c>
      <c r="D404" s="75" t="s">
        <v>0</v>
      </c>
      <c r="E404" s="76" t="s">
        <v>602</v>
      </c>
      <c r="F404" s="75" t="s">
        <v>603</v>
      </c>
      <c r="G404" s="76" t="s">
        <v>541</v>
      </c>
      <c r="H404" s="75" t="s">
        <v>542</v>
      </c>
      <c r="I404" s="75" t="str">
        <f>IF(TableCoA[[#This Row],[Account]]&lt;1000,"Budget Account","Normal account")</f>
        <v>Normal account</v>
      </c>
    </row>
    <row r="405" spans="1:9" x14ac:dyDescent="0.2">
      <c r="A405" s="74">
        <v>7409</v>
      </c>
      <c r="B405" s="75" t="s">
        <v>273</v>
      </c>
      <c r="C405" s="76" t="s">
        <v>609</v>
      </c>
      <c r="D405" s="75" t="s">
        <v>0</v>
      </c>
      <c r="E405" s="76" t="s">
        <v>602</v>
      </c>
      <c r="F405" s="75" t="s">
        <v>603</v>
      </c>
      <c r="G405" s="76" t="s">
        <v>541</v>
      </c>
      <c r="H405" s="75" t="s">
        <v>542</v>
      </c>
      <c r="I405" s="75" t="str">
        <f>IF(TableCoA[[#This Row],[Account]]&lt;1000,"Budget Account","Normal account")</f>
        <v>Normal account</v>
      </c>
    </row>
    <row r="406" spans="1:9" x14ac:dyDescent="0.2">
      <c r="A406" s="74">
        <v>7410</v>
      </c>
      <c r="B406" s="75" t="s">
        <v>274</v>
      </c>
      <c r="C406" s="76" t="s">
        <v>609</v>
      </c>
      <c r="D406" s="75" t="s">
        <v>0</v>
      </c>
      <c r="E406" s="76" t="s">
        <v>602</v>
      </c>
      <c r="F406" s="75" t="s">
        <v>603</v>
      </c>
      <c r="G406" s="76" t="s">
        <v>541</v>
      </c>
      <c r="H406" s="75" t="s">
        <v>542</v>
      </c>
      <c r="I406" s="75" t="str">
        <f>IF(TableCoA[[#This Row],[Account]]&lt;1000,"Budget Account","Normal account")</f>
        <v>Normal account</v>
      </c>
    </row>
    <row r="407" spans="1:9" x14ac:dyDescent="0.2">
      <c r="A407" s="74">
        <v>7499</v>
      </c>
      <c r="B407" s="75" t="s">
        <v>275</v>
      </c>
      <c r="C407" s="76" t="s">
        <v>609</v>
      </c>
      <c r="D407" s="75" t="s">
        <v>0</v>
      </c>
      <c r="E407" s="76" t="s">
        <v>602</v>
      </c>
      <c r="F407" s="75" t="s">
        <v>603</v>
      </c>
      <c r="G407" s="76" t="s">
        <v>541</v>
      </c>
      <c r="H407" s="75" t="s">
        <v>542</v>
      </c>
      <c r="I407" s="75" t="str">
        <f>IF(TableCoA[[#This Row],[Account]]&lt;1000,"Budget Account","Normal account")</f>
        <v>Normal account</v>
      </c>
    </row>
    <row r="408" spans="1:9" x14ac:dyDescent="0.2">
      <c r="A408" s="74">
        <v>760</v>
      </c>
      <c r="B408" s="75" t="s">
        <v>7</v>
      </c>
      <c r="C408" s="76" t="s">
        <v>610</v>
      </c>
      <c r="D408" s="75" t="s">
        <v>7</v>
      </c>
      <c r="E408" s="76" t="s">
        <v>602</v>
      </c>
      <c r="F408" s="75" t="s">
        <v>603</v>
      </c>
      <c r="G408" s="76" t="s">
        <v>541</v>
      </c>
      <c r="H408" s="75" t="s">
        <v>542</v>
      </c>
      <c r="I408" s="75" t="str">
        <f>IF(TableCoA[[#This Row],[Account]]&lt;1000,"Budget Account","Normal account")</f>
        <v>Budget Account</v>
      </c>
    </row>
    <row r="409" spans="1:9" x14ac:dyDescent="0.2">
      <c r="A409" s="74">
        <v>7601</v>
      </c>
      <c r="B409" s="75" t="s">
        <v>276</v>
      </c>
      <c r="C409" s="76" t="s">
        <v>610</v>
      </c>
      <c r="D409" s="75" t="s">
        <v>7</v>
      </c>
      <c r="E409" s="76" t="s">
        <v>602</v>
      </c>
      <c r="F409" s="75" t="s">
        <v>603</v>
      </c>
      <c r="G409" s="76" t="s">
        <v>541</v>
      </c>
      <c r="H409" s="75" t="s">
        <v>542</v>
      </c>
      <c r="I409" s="75" t="str">
        <f>IF(TableCoA[[#This Row],[Account]]&lt;1000,"Budget Account","Normal account")</f>
        <v>Normal account</v>
      </c>
    </row>
    <row r="410" spans="1:9" x14ac:dyDescent="0.2">
      <c r="A410" s="74">
        <v>7602</v>
      </c>
      <c r="B410" s="75" t="s">
        <v>502</v>
      </c>
      <c r="C410" s="76" t="s">
        <v>610</v>
      </c>
      <c r="D410" s="75" t="s">
        <v>7</v>
      </c>
      <c r="E410" s="76" t="s">
        <v>602</v>
      </c>
      <c r="F410" s="75" t="s">
        <v>603</v>
      </c>
      <c r="G410" s="76" t="s">
        <v>541</v>
      </c>
      <c r="H410" s="75" t="s">
        <v>542</v>
      </c>
      <c r="I410" s="75" t="str">
        <f>IF(TableCoA[[#This Row],[Account]]&lt;1000,"Budget Account","Normal account")</f>
        <v>Normal account</v>
      </c>
    </row>
    <row r="411" spans="1:9" x14ac:dyDescent="0.2">
      <c r="A411" s="74">
        <v>7603</v>
      </c>
      <c r="B411" s="75" t="s">
        <v>277</v>
      </c>
      <c r="C411" s="76" t="s">
        <v>610</v>
      </c>
      <c r="D411" s="75" t="s">
        <v>7</v>
      </c>
      <c r="E411" s="76" t="s">
        <v>602</v>
      </c>
      <c r="F411" s="75" t="s">
        <v>603</v>
      </c>
      <c r="G411" s="76" t="s">
        <v>541</v>
      </c>
      <c r="H411" s="75" t="s">
        <v>542</v>
      </c>
      <c r="I411" s="75" t="str">
        <f>IF(TableCoA[[#This Row],[Account]]&lt;1000,"Budget Account","Normal account")</f>
        <v>Normal account</v>
      </c>
    </row>
    <row r="412" spans="1:9" x14ac:dyDescent="0.2">
      <c r="A412" s="74">
        <v>7604</v>
      </c>
      <c r="B412" s="75" t="s">
        <v>278</v>
      </c>
      <c r="C412" s="76" t="s">
        <v>610</v>
      </c>
      <c r="D412" s="75" t="s">
        <v>7</v>
      </c>
      <c r="E412" s="76" t="s">
        <v>602</v>
      </c>
      <c r="F412" s="75" t="s">
        <v>603</v>
      </c>
      <c r="G412" s="76" t="s">
        <v>541</v>
      </c>
      <c r="H412" s="75" t="s">
        <v>542</v>
      </c>
      <c r="I412" s="75" t="str">
        <f>IF(TableCoA[[#This Row],[Account]]&lt;1000,"Budget Account","Normal account")</f>
        <v>Normal account</v>
      </c>
    </row>
    <row r="413" spans="1:9" x14ac:dyDescent="0.2">
      <c r="A413" s="74">
        <v>7609</v>
      </c>
      <c r="B413" s="75" t="s">
        <v>279</v>
      </c>
      <c r="C413" s="76" t="s">
        <v>610</v>
      </c>
      <c r="D413" s="75" t="s">
        <v>7</v>
      </c>
      <c r="E413" s="76" t="s">
        <v>602</v>
      </c>
      <c r="F413" s="75" t="s">
        <v>603</v>
      </c>
      <c r="G413" s="76" t="s">
        <v>541</v>
      </c>
      <c r="H413" s="75" t="s">
        <v>542</v>
      </c>
      <c r="I413" s="75" t="str">
        <f>IF(TableCoA[[#This Row],[Account]]&lt;1000,"Budget Account","Normal account")</f>
        <v>Normal account</v>
      </c>
    </row>
    <row r="414" spans="1:9" x14ac:dyDescent="0.2">
      <c r="A414" s="74">
        <v>7610</v>
      </c>
      <c r="B414" s="75" t="s">
        <v>280</v>
      </c>
      <c r="C414" s="76" t="s">
        <v>610</v>
      </c>
      <c r="D414" s="75" t="s">
        <v>7</v>
      </c>
      <c r="E414" s="76" t="s">
        <v>602</v>
      </c>
      <c r="F414" s="75" t="s">
        <v>603</v>
      </c>
      <c r="G414" s="76" t="s">
        <v>541</v>
      </c>
      <c r="H414" s="75" t="s">
        <v>542</v>
      </c>
      <c r="I414" s="75" t="str">
        <f>IF(TableCoA[[#This Row],[Account]]&lt;1000,"Budget Account","Normal account")</f>
        <v>Normal account</v>
      </c>
    </row>
    <row r="415" spans="1:9" x14ac:dyDescent="0.2">
      <c r="A415" s="74">
        <v>790</v>
      </c>
      <c r="B415" s="75" t="s">
        <v>8</v>
      </c>
      <c r="C415" s="76" t="s">
        <v>611</v>
      </c>
      <c r="D415" s="75" t="s">
        <v>8</v>
      </c>
      <c r="E415" s="76" t="s">
        <v>602</v>
      </c>
      <c r="F415" s="75" t="s">
        <v>603</v>
      </c>
      <c r="G415" s="76" t="s">
        <v>541</v>
      </c>
      <c r="H415" s="75" t="s">
        <v>542</v>
      </c>
      <c r="I415" s="75" t="str">
        <f>IF(TableCoA[[#This Row],[Account]]&lt;1000,"Budget Account","Normal account")</f>
        <v>Budget Account</v>
      </c>
    </row>
    <row r="416" spans="1:9" x14ac:dyDescent="0.2">
      <c r="A416" s="74">
        <v>7551</v>
      </c>
      <c r="B416" s="75" t="s">
        <v>503</v>
      </c>
      <c r="C416" s="76" t="s">
        <v>611</v>
      </c>
      <c r="D416" s="75" t="s">
        <v>8</v>
      </c>
      <c r="E416" s="76" t="s">
        <v>602</v>
      </c>
      <c r="F416" s="75" t="s">
        <v>603</v>
      </c>
      <c r="G416" s="76" t="s">
        <v>541</v>
      </c>
      <c r="H416" s="75" t="s">
        <v>542</v>
      </c>
      <c r="I416" s="75" t="str">
        <f>IF(TableCoA[[#This Row],[Account]]&lt;1000,"Budget Account","Normal account")</f>
        <v>Normal account</v>
      </c>
    </row>
    <row r="417" spans="1:9" x14ac:dyDescent="0.2">
      <c r="A417" s="74">
        <v>7555</v>
      </c>
      <c r="B417" s="75" t="s">
        <v>504</v>
      </c>
      <c r="C417" s="76" t="s">
        <v>611</v>
      </c>
      <c r="D417" s="75" t="s">
        <v>8</v>
      </c>
      <c r="E417" s="76" t="s">
        <v>602</v>
      </c>
      <c r="F417" s="75" t="s">
        <v>603</v>
      </c>
      <c r="G417" s="76" t="s">
        <v>541</v>
      </c>
      <c r="H417" s="75" t="s">
        <v>542</v>
      </c>
      <c r="I417" s="75" t="str">
        <f>IF(TableCoA[[#This Row],[Account]]&lt;1000,"Budget Account","Normal account")</f>
        <v>Normal account</v>
      </c>
    </row>
    <row r="418" spans="1:9" x14ac:dyDescent="0.2">
      <c r="A418" s="74">
        <v>7559</v>
      </c>
      <c r="B418" s="75" t="s">
        <v>281</v>
      </c>
      <c r="C418" s="76" t="s">
        <v>611</v>
      </c>
      <c r="D418" s="75" t="s">
        <v>8</v>
      </c>
      <c r="E418" s="76" t="s">
        <v>602</v>
      </c>
      <c r="F418" s="75" t="s">
        <v>603</v>
      </c>
      <c r="G418" s="76" t="s">
        <v>541</v>
      </c>
      <c r="H418" s="75" t="s">
        <v>542</v>
      </c>
      <c r="I418" s="75" t="str">
        <f>IF(TableCoA[[#This Row],[Account]]&lt;1000,"Budget Account","Normal account")</f>
        <v>Normal account</v>
      </c>
    </row>
    <row r="419" spans="1:9" x14ac:dyDescent="0.2">
      <c r="A419" s="74">
        <v>7560</v>
      </c>
      <c r="B419" s="75" t="s">
        <v>282</v>
      </c>
      <c r="C419" s="76" t="s">
        <v>611</v>
      </c>
      <c r="D419" s="75" t="s">
        <v>8</v>
      </c>
      <c r="E419" s="76" t="s">
        <v>602</v>
      </c>
      <c r="F419" s="75" t="s">
        <v>603</v>
      </c>
      <c r="G419" s="76" t="s">
        <v>541</v>
      </c>
      <c r="H419" s="75" t="s">
        <v>542</v>
      </c>
      <c r="I419" s="75" t="str">
        <f>IF(TableCoA[[#This Row],[Account]]&lt;1000,"Budget Account","Normal account")</f>
        <v>Normal account</v>
      </c>
    </row>
    <row r="420" spans="1:9" x14ac:dyDescent="0.2">
      <c r="A420" s="74">
        <v>7812</v>
      </c>
      <c r="B420" s="75" t="s">
        <v>283</v>
      </c>
      <c r="C420" s="76" t="s">
        <v>611</v>
      </c>
      <c r="D420" s="75" t="s">
        <v>8</v>
      </c>
      <c r="E420" s="76" t="s">
        <v>602</v>
      </c>
      <c r="F420" s="75" t="s">
        <v>603</v>
      </c>
      <c r="G420" s="76" t="s">
        <v>541</v>
      </c>
      <c r="H420" s="75" t="s">
        <v>542</v>
      </c>
      <c r="I420" s="75" t="str">
        <f>IF(TableCoA[[#This Row],[Account]]&lt;1000,"Budget Account","Normal account")</f>
        <v>Normal account</v>
      </c>
    </row>
    <row r="421" spans="1:9" x14ac:dyDescent="0.2">
      <c r="A421" s="74">
        <v>7814</v>
      </c>
      <c r="B421" s="75" t="s">
        <v>284</v>
      </c>
      <c r="C421" s="76" t="s">
        <v>611</v>
      </c>
      <c r="D421" s="75" t="s">
        <v>8</v>
      </c>
      <c r="E421" s="76" t="s">
        <v>602</v>
      </c>
      <c r="F421" s="75" t="s">
        <v>603</v>
      </c>
      <c r="G421" s="76" t="s">
        <v>541</v>
      </c>
      <c r="H421" s="75" t="s">
        <v>542</v>
      </c>
      <c r="I421" s="75" t="str">
        <f>IF(TableCoA[[#This Row],[Account]]&lt;1000,"Budget Account","Normal account")</f>
        <v>Normal account</v>
      </c>
    </row>
    <row r="422" spans="1:9" x14ac:dyDescent="0.2">
      <c r="A422" s="74">
        <v>7901</v>
      </c>
      <c r="B422" s="75" t="s">
        <v>285</v>
      </c>
      <c r="C422" s="76" t="s">
        <v>611</v>
      </c>
      <c r="D422" s="75" t="s">
        <v>8</v>
      </c>
      <c r="E422" s="76" t="s">
        <v>602</v>
      </c>
      <c r="F422" s="75" t="s">
        <v>603</v>
      </c>
      <c r="G422" s="76" t="s">
        <v>541</v>
      </c>
      <c r="H422" s="75" t="s">
        <v>542</v>
      </c>
      <c r="I422" s="75" t="str">
        <f>IF(TableCoA[[#This Row],[Account]]&lt;1000,"Budget Account","Normal account")</f>
        <v>Normal account</v>
      </c>
    </row>
    <row r="423" spans="1:9" x14ac:dyDescent="0.2">
      <c r="A423" s="74">
        <v>7902</v>
      </c>
      <c r="B423" s="75" t="s">
        <v>286</v>
      </c>
      <c r="C423" s="76" t="s">
        <v>611</v>
      </c>
      <c r="D423" s="75" t="s">
        <v>8</v>
      </c>
      <c r="E423" s="76" t="s">
        <v>602</v>
      </c>
      <c r="F423" s="75" t="s">
        <v>603</v>
      </c>
      <c r="G423" s="76" t="s">
        <v>541</v>
      </c>
      <c r="H423" s="75" t="s">
        <v>542</v>
      </c>
      <c r="I423" s="75" t="str">
        <f>IF(TableCoA[[#This Row],[Account]]&lt;1000,"Budget Account","Normal account")</f>
        <v>Normal account</v>
      </c>
    </row>
    <row r="424" spans="1:9" x14ac:dyDescent="0.2">
      <c r="A424" s="74">
        <v>7903</v>
      </c>
      <c r="B424" s="75" t="s">
        <v>287</v>
      </c>
      <c r="C424" s="76" t="s">
        <v>611</v>
      </c>
      <c r="D424" s="75" t="s">
        <v>8</v>
      </c>
      <c r="E424" s="76" t="s">
        <v>602</v>
      </c>
      <c r="F424" s="75" t="s">
        <v>603</v>
      </c>
      <c r="G424" s="76" t="s">
        <v>541</v>
      </c>
      <c r="H424" s="75" t="s">
        <v>542</v>
      </c>
      <c r="I424" s="75" t="str">
        <f>IF(TableCoA[[#This Row],[Account]]&lt;1000,"Budget Account","Normal account")</f>
        <v>Normal account</v>
      </c>
    </row>
    <row r="425" spans="1:9" x14ac:dyDescent="0.2">
      <c r="A425" s="74">
        <v>7904</v>
      </c>
      <c r="B425" s="75" t="s">
        <v>505</v>
      </c>
      <c r="C425" s="76" t="s">
        <v>611</v>
      </c>
      <c r="D425" s="75" t="s">
        <v>8</v>
      </c>
      <c r="E425" s="76" t="s">
        <v>602</v>
      </c>
      <c r="F425" s="75" t="s">
        <v>603</v>
      </c>
      <c r="G425" s="76" t="s">
        <v>541</v>
      </c>
      <c r="H425" s="75" t="s">
        <v>542</v>
      </c>
      <c r="I425" s="75" t="str">
        <f>IF(TableCoA[[#This Row],[Account]]&lt;1000,"Budget Account","Normal account")</f>
        <v>Normal account</v>
      </c>
    </row>
    <row r="426" spans="1:9" x14ac:dyDescent="0.2">
      <c r="A426" s="74">
        <v>7905</v>
      </c>
      <c r="B426" s="75" t="s">
        <v>288</v>
      </c>
      <c r="C426" s="76" t="s">
        <v>611</v>
      </c>
      <c r="D426" s="75" t="s">
        <v>8</v>
      </c>
      <c r="E426" s="76" t="s">
        <v>602</v>
      </c>
      <c r="F426" s="75" t="s">
        <v>603</v>
      </c>
      <c r="G426" s="76" t="s">
        <v>541</v>
      </c>
      <c r="H426" s="75" t="s">
        <v>542</v>
      </c>
      <c r="I426" s="75" t="str">
        <f>IF(TableCoA[[#This Row],[Account]]&lt;1000,"Budget Account","Normal account")</f>
        <v>Normal account</v>
      </c>
    </row>
    <row r="427" spans="1:9" x14ac:dyDescent="0.2">
      <c r="A427" s="74">
        <v>7906</v>
      </c>
      <c r="B427" s="75" t="s">
        <v>506</v>
      </c>
      <c r="C427" s="76" t="s">
        <v>611</v>
      </c>
      <c r="D427" s="75" t="s">
        <v>8</v>
      </c>
      <c r="E427" s="76" t="s">
        <v>602</v>
      </c>
      <c r="F427" s="75" t="s">
        <v>603</v>
      </c>
      <c r="G427" s="76" t="s">
        <v>541</v>
      </c>
      <c r="H427" s="75" t="s">
        <v>542</v>
      </c>
      <c r="I427" s="75" t="str">
        <f>IF(TableCoA[[#This Row],[Account]]&lt;1000,"Budget Account","Normal account")</f>
        <v>Normal account</v>
      </c>
    </row>
    <row r="428" spans="1:9" x14ac:dyDescent="0.2">
      <c r="A428" s="74">
        <v>7907</v>
      </c>
      <c r="B428" s="75" t="s">
        <v>289</v>
      </c>
      <c r="C428" s="76" t="s">
        <v>611</v>
      </c>
      <c r="D428" s="75" t="s">
        <v>8</v>
      </c>
      <c r="E428" s="76" t="s">
        <v>602</v>
      </c>
      <c r="F428" s="75" t="s">
        <v>603</v>
      </c>
      <c r="G428" s="76" t="s">
        <v>541</v>
      </c>
      <c r="H428" s="75" t="s">
        <v>542</v>
      </c>
      <c r="I428" s="75" t="str">
        <f>IF(TableCoA[[#This Row],[Account]]&lt;1000,"Budget Account","Normal account")</f>
        <v>Normal account</v>
      </c>
    </row>
    <row r="429" spans="1:9" x14ac:dyDescent="0.2">
      <c r="A429" s="74">
        <v>7908</v>
      </c>
      <c r="B429" s="75" t="s">
        <v>290</v>
      </c>
      <c r="C429" s="76" t="s">
        <v>611</v>
      </c>
      <c r="D429" s="75" t="s">
        <v>8</v>
      </c>
      <c r="E429" s="76" t="s">
        <v>602</v>
      </c>
      <c r="F429" s="75" t="s">
        <v>603</v>
      </c>
      <c r="G429" s="76" t="s">
        <v>541</v>
      </c>
      <c r="H429" s="75" t="s">
        <v>542</v>
      </c>
      <c r="I429" s="75" t="str">
        <f>IF(TableCoA[[#This Row],[Account]]&lt;1000,"Budget Account","Normal account")</f>
        <v>Normal account</v>
      </c>
    </row>
    <row r="430" spans="1:9" x14ac:dyDescent="0.2">
      <c r="A430" s="74">
        <v>7909</v>
      </c>
      <c r="B430" s="75" t="s">
        <v>291</v>
      </c>
      <c r="C430" s="76" t="s">
        <v>611</v>
      </c>
      <c r="D430" s="75" t="s">
        <v>8</v>
      </c>
      <c r="E430" s="76" t="s">
        <v>602</v>
      </c>
      <c r="F430" s="75" t="s">
        <v>603</v>
      </c>
      <c r="G430" s="76" t="s">
        <v>541</v>
      </c>
      <c r="H430" s="75" t="s">
        <v>542</v>
      </c>
      <c r="I430" s="75" t="str">
        <f>IF(TableCoA[[#This Row],[Account]]&lt;1000,"Budget Account","Normal account")</f>
        <v>Normal account</v>
      </c>
    </row>
    <row r="431" spans="1:9" x14ac:dyDescent="0.2">
      <c r="A431" s="74">
        <v>7911</v>
      </c>
      <c r="B431" s="75" t="s">
        <v>292</v>
      </c>
      <c r="C431" s="76" t="s">
        <v>611</v>
      </c>
      <c r="D431" s="75" t="s">
        <v>8</v>
      </c>
      <c r="E431" s="76" t="s">
        <v>602</v>
      </c>
      <c r="F431" s="75" t="s">
        <v>603</v>
      </c>
      <c r="G431" s="76" t="s">
        <v>541</v>
      </c>
      <c r="H431" s="75" t="s">
        <v>542</v>
      </c>
      <c r="I431" s="75" t="str">
        <f>IF(TableCoA[[#This Row],[Account]]&lt;1000,"Budget Account","Normal account")</f>
        <v>Normal account</v>
      </c>
    </row>
    <row r="432" spans="1:9" x14ac:dyDescent="0.2">
      <c r="A432" s="74">
        <v>7960</v>
      </c>
      <c r="B432" s="75" t="s">
        <v>293</v>
      </c>
      <c r="C432" s="76" t="s">
        <v>611</v>
      </c>
      <c r="D432" s="75" t="s">
        <v>8</v>
      </c>
      <c r="E432" s="76" t="s">
        <v>602</v>
      </c>
      <c r="F432" s="75" t="s">
        <v>603</v>
      </c>
      <c r="G432" s="76" t="s">
        <v>541</v>
      </c>
      <c r="H432" s="75" t="s">
        <v>542</v>
      </c>
      <c r="I432" s="75" t="str">
        <f>IF(TableCoA[[#This Row],[Account]]&lt;1000,"Budget Account","Normal account")</f>
        <v>Normal account</v>
      </c>
    </row>
    <row r="433" spans="1:9" x14ac:dyDescent="0.2">
      <c r="A433" s="74">
        <v>7999</v>
      </c>
      <c r="B433" s="75" t="s">
        <v>294</v>
      </c>
      <c r="C433" s="76" t="s">
        <v>611</v>
      </c>
      <c r="D433" s="75" t="s">
        <v>8</v>
      </c>
      <c r="E433" s="76" t="s">
        <v>602</v>
      </c>
      <c r="F433" s="75" t="s">
        <v>603</v>
      </c>
      <c r="G433" s="76" t="s">
        <v>541</v>
      </c>
      <c r="H433" s="75" t="s">
        <v>542</v>
      </c>
      <c r="I433" s="75" t="str">
        <f>IF(TableCoA[[#This Row],[Account]]&lt;1000,"Budget Account","Normal account")</f>
        <v>Normal account</v>
      </c>
    </row>
    <row r="434" spans="1:9" x14ac:dyDescent="0.2">
      <c r="A434" s="74">
        <v>799</v>
      </c>
      <c r="B434" s="75" t="s">
        <v>612</v>
      </c>
      <c r="C434" s="76" t="s">
        <v>613</v>
      </c>
      <c r="D434" s="75" t="s">
        <v>388</v>
      </c>
      <c r="E434" s="76" t="s">
        <v>602</v>
      </c>
      <c r="F434" s="75" t="s">
        <v>603</v>
      </c>
      <c r="G434" s="76" t="s">
        <v>541</v>
      </c>
      <c r="H434" s="75" t="s">
        <v>542</v>
      </c>
      <c r="I434" s="75" t="str">
        <f>IF(TableCoA[[#This Row],[Account]]&lt;1000,"Budget Account","Normal account")</f>
        <v>Budget Account</v>
      </c>
    </row>
    <row r="435" spans="1:9" x14ac:dyDescent="0.2">
      <c r="A435" s="74">
        <v>7991</v>
      </c>
      <c r="B435" s="75" t="s">
        <v>507</v>
      </c>
      <c r="C435" s="76" t="s">
        <v>613</v>
      </c>
      <c r="D435" s="75" t="s">
        <v>388</v>
      </c>
      <c r="E435" s="76" t="s">
        <v>602</v>
      </c>
      <c r="F435" s="75" t="s">
        <v>603</v>
      </c>
      <c r="G435" s="76" t="s">
        <v>541</v>
      </c>
      <c r="H435" s="75" t="s">
        <v>542</v>
      </c>
      <c r="I435" s="75" t="str">
        <f>IF(TableCoA[[#This Row],[Account]]&lt;1000,"Budget Account","Normal account")</f>
        <v>Normal account</v>
      </c>
    </row>
    <row r="436" spans="1:9" x14ac:dyDescent="0.2">
      <c r="A436" s="74">
        <v>7992</v>
      </c>
      <c r="B436" s="75" t="s">
        <v>508</v>
      </c>
      <c r="C436" s="76" t="s">
        <v>613</v>
      </c>
      <c r="D436" s="75" t="s">
        <v>388</v>
      </c>
      <c r="E436" s="76" t="s">
        <v>602</v>
      </c>
      <c r="F436" s="75" t="s">
        <v>603</v>
      </c>
      <c r="G436" s="76" t="s">
        <v>541</v>
      </c>
      <c r="H436" s="75" t="s">
        <v>542</v>
      </c>
      <c r="I436" s="75" t="str">
        <f>IF(TableCoA[[#This Row],[Account]]&lt;1000,"Budget Account","Normal account")</f>
        <v>Normal account</v>
      </c>
    </row>
    <row r="437" spans="1:9" x14ac:dyDescent="0.2">
      <c r="A437" s="74">
        <v>7993</v>
      </c>
      <c r="B437" s="75" t="s">
        <v>509</v>
      </c>
      <c r="C437" s="76" t="s">
        <v>613</v>
      </c>
      <c r="D437" s="75" t="s">
        <v>388</v>
      </c>
      <c r="E437" s="76" t="s">
        <v>602</v>
      </c>
      <c r="F437" s="75" t="s">
        <v>603</v>
      </c>
      <c r="G437" s="76" t="s">
        <v>541</v>
      </c>
      <c r="H437" s="75" t="s">
        <v>542</v>
      </c>
      <c r="I437" s="75" t="str">
        <f>IF(TableCoA[[#This Row],[Account]]&lt;1000,"Budget Account","Normal account")</f>
        <v>Normal account</v>
      </c>
    </row>
    <row r="438" spans="1:9" x14ac:dyDescent="0.2">
      <c r="A438" s="74">
        <v>7994</v>
      </c>
      <c r="B438" s="75" t="s">
        <v>510</v>
      </c>
      <c r="C438" s="76" t="s">
        <v>613</v>
      </c>
      <c r="D438" s="75" t="s">
        <v>388</v>
      </c>
      <c r="E438" s="76" t="s">
        <v>602</v>
      </c>
      <c r="F438" s="75" t="s">
        <v>603</v>
      </c>
      <c r="G438" s="76" t="s">
        <v>541</v>
      </c>
      <c r="H438" s="75" t="s">
        <v>542</v>
      </c>
      <c r="I438" s="75" t="str">
        <f>IF(TableCoA[[#This Row],[Account]]&lt;1000,"Budget Account","Normal account")</f>
        <v>Normal account</v>
      </c>
    </row>
    <row r="439" spans="1:9" x14ac:dyDescent="0.2">
      <c r="A439" s="74">
        <v>7996</v>
      </c>
      <c r="B439" s="75" t="s">
        <v>295</v>
      </c>
      <c r="C439" s="76" t="s">
        <v>613</v>
      </c>
      <c r="D439" s="75" t="s">
        <v>388</v>
      </c>
      <c r="E439" s="76" t="s">
        <v>602</v>
      </c>
      <c r="F439" s="75" t="s">
        <v>603</v>
      </c>
      <c r="G439" s="76" t="s">
        <v>541</v>
      </c>
      <c r="H439" s="75" t="s">
        <v>542</v>
      </c>
      <c r="I439" s="75" t="str">
        <f>IF(TableCoA[[#This Row],[Account]]&lt;1000,"Budget Account","Normal account")</f>
        <v>Normal account</v>
      </c>
    </row>
    <row r="440" spans="1:9" x14ac:dyDescent="0.2">
      <c r="A440" s="74">
        <v>7997</v>
      </c>
      <c r="B440" s="75" t="s">
        <v>296</v>
      </c>
      <c r="C440" s="76" t="s">
        <v>613</v>
      </c>
      <c r="D440" s="75" t="s">
        <v>388</v>
      </c>
      <c r="E440" s="76" t="s">
        <v>602</v>
      </c>
      <c r="F440" s="75" t="s">
        <v>603</v>
      </c>
      <c r="G440" s="76" t="s">
        <v>541</v>
      </c>
      <c r="H440" s="75" t="s">
        <v>542</v>
      </c>
      <c r="I440" s="75" t="str">
        <f>IF(TableCoA[[#This Row],[Account]]&lt;1000,"Budget Account","Normal account")</f>
        <v>Normal account</v>
      </c>
    </row>
    <row r="441" spans="1:9" x14ac:dyDescent="0.2">
      <c r="A441" s="74">
        <v>798</v>
      </c>
      <c r="B441" s="75" t="s">
        <v>389</v>
      </c>
      <c r="C441" s="76" t="s">
        <v>614</v>
      </c>
      <c r="D441" s="75" t="s">
        <v>615</v>
      </c>
      <c r="E441" s="76" t="s">
        <v>616</v>
      </c>
      <c r="F441" s="75" t="s">
        <v>615</v>
      </c>
      <c r="G441" s="76" t="s">
        <v>541</v>
      </c>
      <c r="H441" s="75" t="s">
        <v>542</v>
      </c>
      <c r="I441" s="75" t="str">
        <f>IF(TableCoA[[#This Row],[Account]]&lt;1000,"Budget Account","Normal account")</f>
        <v>Budget Account</v>
      </c>
    </row>
    <row r="442" spans="1:9" x14ac:dyDescent="0.2">
      <c r="A442" s="74">
        <v>7971</v>
      </c>
      <c r="B442" s="75" t="s">
        <v>390</v>
      </c>
      <c r="C442" s="76" t="s">
        <v>614</v>
      </c>
      <c r="D442" s="75" t="s">
        <v>615</v>
      </c>
      <c r="E442" s="76" t="s">
        <v>616</v>
      </c>
      <c r="F442" s="75" t="s">
        <v>615</v>
      </c>
      <c r="G442" s="76" t="s">
        <v>541</v>
      </c>
      <c r="H442" s="75" t="s">
        <v>542</v>
      </c>
      <c r="I442" s="75" t="str">
        <f>IF(TableCoA[[#This Row],[Account]]&lt;1000,"Budget Account","Normal account")</f>
        <v>Normal account</v>
      </c>
    </row>
    <row r="443" spans="1:9" x14ac:dyDescent="0.2">
      <c r="A443" s="74">
        <v>7972</v>
      </c>
      <c r="B443" s="75" t="s">
        <v>391</v>
      </c>
      <c r="C443" s="76" t="s">
        <v>614</v>
      </c>
      <c r="D443" s="75" t="s">
        <v>615</v>
      </c>
      <c r="E443" s="76" t="s">
        <v>616</v>
      </c>
      <c r="F443" s="75" t="s">
        <v>615</v>
      </c>
      <c r="G443" s="76" t="s">
        <v>541</v>
      </c>
      <c r="H443" s="75" t="s">
        <v>542</v>
      </c>
      <c r="I443" s="75" t="str">
        <f>IF(TableCoA[[#This Row],[Account]]&lt;1000,"Budget Account","Normal account")</f>
        <v>Normal account</v>
      </c>
    </row>
    <row r="444" spans="1:9" x14ac:dyDescent="0.2">
      <c r="A444" s="74">
        <v>7976</v>
      </c>
      <c r="B444" s="75" t="s">
        <v>392</v>
      </c>
      <c r="C444" s="76" t="s">
        <v>614</v>
      </c>
      <c r="D444" s="75" t="s">
        <v>615</v>
      </c>
      <c r="E444" s="76" t="s">
        <v>616</v>
      </c>
      <c r="F444" s="75" t="s">
        <v>615</v>
      </c>
      <c r="G444" s="76" t="s">
        <v>541</v>
      </c>
      <c r="H444" s="75" t="s">
        <v>542</v>
      </c>
      <c r="I444" s="75" t="str">
        <f>IF(TableCoA[[#This Row],[Account]]&lt;1000,"Budget Account","Normal account")</f>
        <v>Normal account</v>
      </c>
    </row>
    <row r="445" spans="1:9" x14ac:dyDescent="0.2">
      <c r="A445" s="74">
        <v>7977</v>
      </c>
      <c r="B445" s="75" t="s">
        <v>393</v>
      </c>
      <c r="C445" s="76" t="s">
        <v>614</v>
      </c>
      <c r="D445" s="75" t="s">
        <v>615</v>
      </c>
      <c r="E445" s="76" t="s">
        <v>616</v>
      </c>
      <c r="F445" s="75" t="s">
        <v>615</v>
      </c>
      <c r="G445" s="76" t="s">
        <v>541</v>
      </c>
      <c r="H445" s="75" t="s">
        <v>542</v>
      </c>
      <c r="I445" s="75" t="str">
        <f>IF(TableCoA[[#This Row],[Account]]&lt;1000,"Budget Account","Normal account")</f>
        <v>Normal account</v>
      </c>
    </row>
    <row r="446" spans="1:9" x14ac:dyDescent="0.2">
      <c r="A446" s="74">
        <v>7978</v>
      </c>
      <c r="B446" s="75" t="s">
        <v>394</v>
      </c>
      <c r="C446" s="76" t="s">
        <v>614</v>
      </c>
      <c r="D446" s="75" t="s">
        <v>615</v>
      </c>
      <c r="E446" s="76" t="s">
        <v>616</v>
      </c>
      <c r="F446" s="75" t="s">
        <v>615</v>
      </c>
      <c r="G446" s="76" t="s">
        <v>541</v>
      </c>
      <c r="H446" s="75" t="s">
        <v>542</v>
      </c>
      <c r="I446" s="75" t="str">
        <f>IF(TableCoA[[#This Row],[Account]]&lt;1000,"Budget Account","Normal account")</f>
        <v>Normal account</v>
      </c>
    </row>
    <row r="447" spans="1:9" x14ac:dyDescent="0.2">
      <c r="A447" s="74">
        <v>7979</v>
      </c>
      <c r="B447" s="75" t="s">
        <v>395</v>
      </c>
      <c r="C447" s="76" t="s">
        <v>614</v>
      </c>
      <c r="D447" s="75" t="s">
        <v>615</v>
      </c>
      <c r="E447" s="76" t="s">
        <v>616</v>
      </c>
      <c r="F447" s="75" t="s">
        <v>615</v>
      </c>
      <c r="G447" s="76" t="s">
        <v>541</v>
      </c>
      <c r="H447" s="75" t="s">
        <v>542</v>
      </c>
      <c r="I447" s="75" t="str">
        <f>IF(TableCoA[[#This Row],[Account]]&lt;1000,"Budget Account","Normal account")</f>
        <v>Normal account</v>
      </c>
    </row>
    <row r="448" spans="1:9" x14ac:dyDescent="0.2">
      <c r="A448" s="74">
        <v>7982</v>
      </c>
      <c r="B448" s="75" t="s">
        <v>512</v>
      </c>
      <c r="C448" s="76" t="s">
        <v>614</v>
      </c>
      <c r="D448" s="75" t="s">
        <v>615</v>
      </c>
      <c r="E448" s="76" t="s">
        <v>616</v>
      </c>
      <c r="F448" s="75" t="s">
        <v>615</v>
      </c>
      <c r="G448" s="76" t="s">
        <v>541</v>
      </c>
      <c r="H448" s="75" t="s">
        <v>542</v>
      </c>
      <c r="I448" s="75" t="str">
        <f>IF(TableCoA[[#This Row],[Account]]&lt;1000,"Budget Account","Normal account")</f>
        <v>Normal account</v>
      </c>
    </row>
    <row r="449" spans="1:9" x14ac:dyDescent="0.2">
      <c r="A449" s="74">
        <v>7984</v>
      </c>
      <c r="B449" s="75" t="s">
        <v>396</v>
      </c>
      <c r="C449" s="76" t="s">
        <v>614</v>
      </c>
      <c r="D449" s="75" t="s">
        <v>615</v>
      </c>
      <c r="E449" s="76" t="s">
        <v>616</v>
      </c>
      <c r="F449" s="75" t="s">
        <v>615</v>
      </c>
      <c r="G449" s="76" t="s">
        <v>541</v>
      </c>
      <c r="H449" s="75" t="s">
        <v>542</v>
      </c>
      <c r="I449" s="75" t="str">
        <f>IF(TableCoA[[#This Row],[Account]]&lt;1000,"Budget Account","Normal account")</f>
        <v>Normal account</v>
      </c>
    </row>
    <row r="450" spans="1:9" x14ac:dyDescent="0.2">
      <c r="A450" s="74">
        <v>7986</v>
      </c>
      <c r="B450" s="75" t="s">
        <v>397</v>
      </c>
      <c r="C450" s="76" t="s">
        <v>614</v>
      </c>
      <c r="D450" s="75" t="s">
        <v>615</v>
      </c>
      <c r="E450" s="76" t="s">
        <v>616</v>
      </c>
      <c r="F450" s="75" t="s">
        <v>615</v>
      </c>
      <c r="G450" s="76" t="s">
        <v>541</v>
      </c>
      <c r="H450" s="75" t="s">
        <v>542</v>
      </c>
      <c r="I450" s="75" t="str">
        <f>IF(TableCoA[[#This Row],[Account]]&lt;1000,"Budget Account","Normal account")</f>
        <v>Normal account</v>
      </c>
    </row>
    <row r="451" spans="1:9" x14ac:dyDescent="0.2">
      <c r="A451" s="74">
        <v>7987</v>
      </c>
      <c r="B451" s="75" t="s">
        <v>398</v>
      </c>
      <c r="C451" s="76" t="s">
        <v>614</v>
      </c>
      <c r="D451" s="75" t="s">
        <v>615</v>
      </c>
      <c r="E451" s="76" t="s">
        <v>616</v>
      </c>
      <c r="F451" s="75" t="s">
        <v>615</v>
      </c>
      <c r="G451" s="76" t="s">
        <v>541</v>
      </c>
      <c r="H451" s="75" t="s">
        <v>542</v>
      </c>
      <c r="I451" s="75" t="str">
        <f>IF(TableCoA[[#This Row],[Account]]&lt;1000,"Budget Account","Normal account")</f>
        <v>Normal account</v>
      </c>
    </row>
    <row r="452" spans="1:9" x14ac:dyDescent="0.2">
      <c r="A452" s="74">
        <v>7988</v>
      </c>
      <c r="B452" s="75" t="s">
        <v>399</v>
      </c>
      <c r="C452" s="76" t="s">
        <v>614</v>
      </c>
      <c r="D452" s="75" t="s">
        <v>615</v>
      </c>
      <c r="E452" s="76" t="s">
        <v>616</v>
      </c>
      <c r="F452" s="75" t="s">
        <v>615</v>
      </c>
      <c r="G452" s="76" t="s">
        <v>541</v>
      </c>
      <c r="H452" s="75" t="s">
        <v>542</v>
      </c>
      <c r="I452" s="75" t="str">
        <f>IF(TableCoA[[#This Row],[Account]]&lt;1000,"Budget Account","Normal account")</f>
        <v>Normal account</v>
      </c>
    </row>
    <row r="453" spans="1:9" x14ac:dyDescent="0.2">
      <c r="A453" s="74">
        <v>830</v>
      </c>
      <c r="B453" s="75" t="s">
        <v>617</v>
      </c>
      <c r="C453" s="76" t="s">
        <v>618</v>
      </c>
      <c r="D453" s="75" t="s">
        <v>297</v>
      </c>
      <c r="E453" s="76" t="s">
        <v>619</v>
      </c>
      <c r="F453" s="75" t="s">
        <v>620</v>
      </c>
      <c r="G453" s="76" t="s">
        <v>541</v>
      </c>
      <c r="H453" s="75" t="s">
        <v>542</v>
      </c>
      <c r="I453" s="75" t="str">
        <f>IF(TableCoA[[#This Row],[Account]]&lt;1000,"Budget Account","Normal account")</f>
        <v>Budget Account</v>
      </c>
    </row>
    <row r="454" spans="1:9" x14ac:dyDescent="0.2">
      <c r="A454" s="74">
        <v>8301</v>
      </c>
      <c r="B454" s="75" t="s">
        <v>514</v>
      </c>
      <c r="C454" s="76" t="s">
        <v>618</v>
      </c>
      <c r="D454" s="75" t="s">
        <v>297</v>
      </c>
      <c r="E454" s="76" t="s">
        <v>619</v>
      </c>
      <c r="F454" s="75" t="s">
        <v>620</v>
      </c>
      <c r="G454" s="76" t="s">
        <v>541</v>
      </c>
      <c r="H454" s="75" t="s">
        <v>542</v>
      </c>
      <c r="I454" s="75" t="str">
        <f>IF(TableCoA[[#This Row],[Account]]&lt;1000,"Budget Account","Normal account")</f>
        <v>Normal account</v>
      </c>
    </row>
    <row r="455" spans="1:9" x14ac:dyDescent="0.2">
      <c r="A455" s="74">
        <v>8302</v>
      </c>
      <c r="B455" s="75" t="s">
        <v>298</v>
      </c>
      <c r="C455" s="76" t="s">
        <v>618</v>
      </c>
      <c r="D455" s="75" t="s">
        <v>297</v>
      </c>
      <c r="E455" s="76" t="s">
        <v>619</v>
      </c>
      <c r="F455" s="75" t="s">
        <v>620</v>
      </c>
      <c r="G455" s="76" t="s">
        <v>541</v>
      </c>
      <c r="H455" s="75" t="s">
        <v>542</v>
      </c>
      <c r="I455" s="75" t="str">
        <f>IF(TableCoA[[#This Row],[Account]]&lt;1000,"Budget Account","Normal account")</f>
        <v>Normal account</v>
      </c>
    </row>
    <row r="456" spans="1:9" x14ac:dyDescent="0.2">
      <c r="A456" s="74">
        <v>8310</v>
      </c>
      <c r="B456" s="75" t="s">
        <v>515</v>
      </c>
      <c r="C456" s="76" t="s">
        <v>618</v>
      </c>
      <c r="D456" s="75" t="s">
        <v>297</v>
      </c>
      <c r="E456" s="76" t="s">
        <v>619</v>
      </c>
      <c r="F456" s="75" t="s">
        <v>620</v>
      </c>
      <c r="G456" s="76" t="s">
        <v>541</v>
      </c>
      <c r="H456" s="75" t="s">
        <v>542</v>
      </c>
      <c r="I456" s="75" t="str">
        <f>IF(TableCoA[[#This Row],[Account]]&lt;1000,"Budget Account","Normal account")</f>
        <v>Normal account</v>
      </c>
    </row>
    <row r="457" spans="1:9" x14ac:dyDescent="0.2">
      <c r="A457" s="74">
        <v>831</v>
      </c>
      <c r="B457" s="75" t="s">
        <v>516</v>
      </c>
      <c r="C457" s="76" t="s">
        <v>621</v>
      </c>
      <c r="D457" s="75" t="s">
        <v>622</v>
      </c>
      <c r="E457" s="76" t="s">
        <v>619</v>
      </c>
      <c r="F457" s="75" t="s">
        <v>620</v>
      </c>
      <c r="G457" s="76" t="s">
        <v>541</v>
      </c>
      <c r="H457" s="75" t="s">
        <v>542</v>
      </c>
      <c r="I457" s="75" t="str">
        <f>IF(TableCoA[[#This Row],[Account]]&lt;1000,"Budget Account","Normal account")</f>
        <v>Budget Account</v>
      </c>
    </row>
    <row r="458" spans="1:9" x14ac:dyDescent="0.2">
      <c r="A458" s="74">
        <v>8303</v>
      </c>
      <c r="B458" s="75" t="s">
        <v>299</v>
      </c>
      <c r="C458" s="76" t="s">
        <v>621</v>
      </c>
      <c r="D458" s="75" t="s">
        <v>622</v>
      </c>
      <c r="E458" s="76" t="s">
        <v>619</v>
      </c>
      <c r="F458" s="75" t="s">
        <v>620</v>
      </c>
      <c r="G458" s="76" t="s">
        <v>541</v>
      </c>
      <c r="H458" s="75" t="s">
        <v>542</v>
      </c>
      <c r="I458" s="75" t="str">
        <f>IF(TableCoA[[#This Row],[Account]]&lt;1000,"Budget Account","Normal account")</f>
        <v>Normal account</v>
      </c>
    </row>
    <row r="459" spans="1:9" x14ac:dyDescent="0.2">
      <c r="A459" s="74">
        <v>8304</v>
      </c>
      <c r="B459" s="75" t="s">
        <v>300</v>
      </c>
      <c r="C459" s="76" t="s">
        <v>621</v>
      </c>
      <c r="D459" s="75" t="s">
        <v>622</v>
      </c>
      <c r="E459" s="76" t="s">
        <v>619</v>
      </c>
      <c r="F459" s="75" t="s">
        <v>620</v>
      </c>
      <c r="G459" s="76" t="s">
        <v>541</v>
      </c>
      <c r="H459" s="75" t="s">
        <v>542</v>
      </c>
      <c r="I459" s="75" t="str">
        <f>IF(TableCoA[[#This Row],[Account]]&lt;1000,"Budget Account","Normal account")</f>
        <v>Normal account</v>
      </c>
    </row>
    <row r="460" spans="1:9" x14ac:dyDescent="0.2">
      <c r="A460" s="74">
        <v>8305</v>
      </c>
      <c r="B460" s="75" t="s">
        <v>301</v>
      </c>
      <c r="C460" s="76" t="s">
        <v>621</v>
      </c>
      <c r="D460" s="75" t="s">
        <v>622</v>
      </c>
      <c r="E460" s="76" t="s">
        <v>619</v>
      </c>
      <c r="F460" s="75" t="s">
        <v>620</v>
      </c>
      <c r="G460" s="76" t="s">
        <v>541</v>
      </c>
      <c r="H460" s="75" t="s">
        <v>542</v>
      </c>
      <c r="I460" s="75" t="str">
        <f>IF(TableCoA[[#This Row],[Account]]&lt;1000,"Budget Account","Normal account")</f>
        <v>Normal account</v>
      </c>
    </row>
    <row r="461" spans="1:9" x14ac:dyDescent="0.2">
      <c r="A461" s="74">
        <v>8306</v>
      </c>
      <c r="B461" s="75" t="s">
        <v>517</v>
      </c>
      <c r="C461" s="76" t="s">
        <v>621</v>
      </c>
      <c r="D461" s="75" t="s">
        <v>622</v>
      </c>
      <c r="E461" s="76" t="s">
        <v>619</v>
      </c>
      <c r="F461" s="75" t="s">
        <v>620</v>
      </c>
      <c r="G461" s="76" t="s">
        <v>541</v>
      </c>
      <c r="H461" s="75" t="s">
        <v>542</v>
      </c>
      <c r="I461" s="75" t="str">
        <f>IF(TableCoA[[#This Row],[Account]]&lt;1000,"Budget Account","Normal account")</f>
        <v>Normal account</v>
      </c>
    </row>
    <row r="462" spans="1:9" x14ac:dyDescent="0.2">
      <c r="A462" s="79">
        <v>880</v>
      </c>
      <c r="B462" s="75" t="s">
        <v>623</v>
      </c>
      <c r="C462" s="76" t="s">
        <v>624</v>
      </c>
      <c r="D462" s="75" t="s">
        <v>400</v>
      </c>
      <c r="E462" s="76" t="s">
        <v>619</v>
      </c>
      <c r="F462" s="75" t="s">
        <v>620</v>
      </c>
      <c r="G462" s="76" t="s">
        <v>541</v>
      </c>
      <c r="H462" s="75" t="s">
        <v>542</v>
      </c>
      <c r="I462" s="75" t="str">
        <f>IF(TableCoA[[#This Row],[Account]]&lt;1000,"Budget Account","Normal account")</f>
        <v>Budget Account</v>
      </c>
    </row>
    <row r="463" spans="1:9" x14ac:dyDescent="0.2">
      <c r="A463" s="79">
        <v>8801</v>
      </c>
      <c r="B463" s="75" t="s">
        <v>401</v>
      </c>
      <c r="C463" s="76" t="s">
        <v>624</v>
      </c>
      <c r="D463" s="75" t="s">
        <v>400</v>
      </c>
      <c r="E463" s="76" t="s">
        <v>619</v>
      </c>
      <c r="F463" s="75" t="s">
        <v>620</v>
      </c>
      <c r="G463" s="76" t="s">
        <v>541</v>
      </c>
      <c r="H463" s="75" t="s">
        <v>542</v>
      </c>
      <c r="I463" s="75" t="str">
        <f>IF(TableCoA[[#This Row],[Account]]&lt;1000,"Budget Account","Normal account")</f>
        <v>Normal account</v>
      </c>
    </row>
    <row r="464" spans="1:9" x14ac:dyDescent="0.2">
      <c r="A464" s="79">
        <v>8802</v>
      </c>
      <c r="B464" s="75" t="s">
        <v>402</v>
      </c>
      <c r="C464" s="76" t="s">
        <v>624</v>
      </c>
      <c r="D464" s="75" t="s">
        <v>400</v>
      </c>
      <c r="E464" s="76" t="s">
        <v>619</v>
      </c>
      <c r="F464" s="75" t="s">
        <v>620</v>
      </c>
      <c r="G464" s="76" t="s">
        <v>541</v>
      </c>
      <c r="H464" s="75" t="s">
        <v>542</v>
      </c>
      <c r="I464" s="75" t="str">
        <f>IF(TableCoA[[#This Row],[Account]]&lt;1000,"Budget Account","Normal account")</f>
        <v>Normal account</v>
      </c>
    </row>
    <row r="465" spans="1:9" x14ac:dyDescent="0.2">
      <c r="A465" s="79">
        <v>8803</v>
      </c>
      <c r="B465" s="75" t="s">
        <v>403</v>
      </c>
      <c r="C465" s="76" t="s">
        <v>624</v>
      </c>
      <c r="D465" s="75" t="s">
        <v>400</v>
      </c>
      <c r="E465" s="76" t="s">
        <v>619</v>
      </c>
      <c r="F465" s="75" t="s">
        <v>620</v>
      </c>
      <c r="G465" s="76" t="s">
        <v>541</v>
      </c>
      <c r="H465" s="75" t="s">
        <v>542</v>
      </c>
      <c r="I465" s="75" t="str">
        <f>IF(TableCoA[[#This Row],[Account]]&lt;1000,"Budget Account","Normal account")</f>
        <v>Normal account</v>
      </c>
    </row>
    <row r="466" spans="1:9" x14ac:dyDescent="0.2">
      <c r="A466" s="79">
        <v>8804</v>
      </c>
      <c r="B466" s="75" t="s">
        <v>404</v>
      </c>
      <c r="C466" s="76" t="s">
        <v>624</v>
      </c>
      <c r="D466" s="75" t="s">
        <v>400</v>
      </c>
      <c r="E466" s="76" t="s">
        <v>619</v>
      </c>
      <c r="F466" s="75" t="s">
        <v>620</v>
      </c>
      <c r="G466" s="76" t="s">
        <v>541</v>
      </c>
      <c r="H466" s="75" t="s">
        <v>542</v>
      </c>
      <c r="I466" s="75" t="str">
        <f>IF(TableCoA[[#This Row],[Account]]&lt;1000,"Budget Account","Normal account")</f>
        <v>Normal account</v>
      </c>
    </row>
    <row r="467" spans="1:9" x14ac:dyDescent="0.2">
      <c r="A467" s="79">
        <v>8805</v>
      </c>
      <c r="B467" s="75" t="s">
        <v>405</v>
      </c>
      <c r="C467" s="76" t="s">
        <v>624</v>
      </c>
      <c r="D467" s="75" t="s">
        <v>400</v>
      </c>
      <c r="E467" s="76" t="s">
        <v>619</v>
      </c>
      <c r="F467" s="75" t="s">
        <v>620</v>
      </c>
      <c r="G467" s="76" t="s">
        <v>541</v>
      </c>
      <c r="H467" s="75" t="s">
        <v>542</v>
      </c>
      <c r="I467" s="75" t="str">
        <f>IF(TableCoA[[#This Row],[Account]]&lt;1000,"Budget Account","Normal account")</f>
        <v>Normal account</v>
      </c>
    </row>
    <row r="468" spans="1:9" x14ac:dyDescent="0.2">
      <c r="A468" s="79">
        <v>8810</v>
      </c>
      <c r="B468" s="75" t="s">
        <v>406</v>
      </c>
      <c r="C468" s="76" t="s">
        <v>624</v>
      </c>
      <c r="D468" s="75" t="s">
        <v>400</v>
      </c>
      <c r="E468" s="76" t="s">
        <v>619</v>
      </c>
      <c r="F468" s="75" t="s">
        <v>620</v>
      </c>
      <c r="G468" s="76" t="s">
        <v>541</v>
      </c>
      <c r="H468" s="75" t="s">
        <v>542</v>
      </c>
      <c r="I468" s="75" t="str">
        <f>IF(TableCoA[[#This Row],[Account]]&lt;1000,"Budget Account","Normal account")</f>
        <v>Normal account</v>
      </c>
    </row>
    <row r="469" spans="1:9" x14ac:dyDescent="0.2">
      <c r="A469" s="79">
        <v>8811</v>
      </c>
      <c r="B469" s="75" t="s">
        <v>625</v>
      </c>
      <c r="C469" s="76" t="s">
        <v>624</v>
      </c>
      <c r="D469" s="75" t="s">
        <v>400</v>
      </c>
      <c r="E469" s="76" t="s">
        <v>619</v>
      </c>
      <c r="F469" s="75" t="s">
        <v>620</v>
      </c>
      <c r="G469" s="76" t="s">
        <v>541</v>
      </c>
      <c r="H469" s="75" t="s">
        <v>542</v>
      </c>
      <c r="I469" s="75" t="str">
        <f>IF(TableCoA[[#This Row],[Account]]&lt;1000,"Budget Account","Normal account")</f>
        <v>Normal account</v>
      </c>
    </row>
    <row r="470" spans="1:9" x14ac:dyDescent="0.2">
      <c r="A470" s="79">
        <v>8812</v>
      </c>
      <c r="B470" s="75" t="s">
        <v>407</v>
      </c>
      <c r="C470" s="76" t="s">
        <v>624</v>
      </c>
      <c r="D470" s="75" t="s">
        <v>400</v>
      </c>
      <c r="E470" s="76" t="s">
        <v>619</v>
      </c>
      <c r="F470" s="75" t="s">
        <v>620</v>
      </c>
      <c r="G470" s="76" t="s">
        <v>541</v>
      </c>
      <c r="H470" s="75" t="s">
        <v>542</v>
      </c>
      <c r="I470" s="75" t="str">
        <f>IF(TableCoA[[#This Row],[Account]]&lt;1000,"Budget Account","Normal account")</f>
        <v>Normal account</v>
      </c>
    </row>
    <row r="471" spans="1:9" x14ac:dyDescent="0.2">
      <c r="A471" s="79">
        <v>8814</v>
      </c>
      <c r="B471" s="75" t="s">
        <v>408</v>
      </c>
      <c r="C471" s="76" t="s">
        <v>624</v>
      </c>
      <c r="D471" s="75" t="s">
        <v>400</v>
      </c>
      <c r="E471" s="76" t="s">
        <v>619</v>
      </c>
      <c r="F471" s="75" t="s">
        <v>620</v>
      </c>
      <c r="G471" s="76" t="s">
        <v>541</v>
      </c>
      <c r="H471" s="75" t="s">
        <v>542</v>
      </c>
      <c r="I471" s="75" t="str">
        <f>IF(TableCoA[[#This Row],[Account]]&lt;1000,"Budget Account","Normal account")</f>
        <v>Normal account</v>
      </c>
    </row>
    <row r="472" spans="1:9" x14ac:dyDescent="0.2">
      <c r="A472" s="79">
        <v>882</v>
      </c>
      <c r="B472" s="75" t="s">
        <v>409</v>
      </c>
      <c r="C472" s="76" t="s">
        <v>626</v>
      </c>
      <c r="D472" s="75" t="s">
        <v>409</v>
      </c>
      <c r="E472" s="76" t="s">
        <v>619</v>
      </c>
      <c r="F472" s="75" t="s">
        <v>620</v>
      </c>
      <c r="G472" s="76" t="s">
        <v>541</v>
      </c>
      <c r="H472" s="75" t="s">
        <v>542</v>
      </c>
      <c r="I472" s="75" t="str">
        <f>IF(TableCoA[[#This Row],[Account]]&lt;1000,"Budget Account","Normal account")</f>
        <v>Budget Account</v>
      </c>
    </row>
    <row r="473" spans="1:9" x14ac:dyDescent="0.2">
      <c r="A473" s="79">
        <v>8820</v>
      </c>
      <c r="B473" s="75" t="s">
        <v>410</v>
      </c>
      <c r="C473" s="76" t="s">
        <v>626</v>
      </c>
      <c r="D473" s="75" t="s">
        <v>409</v>
      </c>
      <c r="E473" s="76" t="s">
        <v>619</v>
      </c>
      <c r="F473" s="75" t="s">
        <v>620</v>
      </c>
      <c r="G473" s="76" t="s">
        <v>541</v>
      </c>
      <c r="H473" s="75" t="s">
        <v>542</v>
      </c>
      <c r="I473" s="75" t="str">
        <f>IF(TableCoA[[#This Row],[Account]]&lt;1000,"Budget Account","Normal account")</f>
        <v>Normal account</v>
      </c>
    </row>
    <row r="474" spans="1:9" x14ac:dyDescent="0.2">
      <c r="A474" s="79">
        <v>8821</v>
      </c>
      <c r="B474" s="75" t="s">
        <v>411</v>
      </c>
      <c r="C474" s="76" t="s">
        <v>626</v>
      </c>
      <c r="D474" s="75" t="s">
        <v>409</v>
      </c>
      <c r="E474" s="76" t="s">
        <v>619</v>
      </c>
      <c r="F474" s="75" t="s">
        <v>620</v>
      </c>
      <c r="G474" s="76" t="s">
        <v>541</v>
      </c>
      <c r="H474" s="75" t="s">
        <v>542</v>
      </c>
      <c r="I474" s="75" t="str">
        <f>IF(TableCoA[[#This Row],[Account]]&lt;1000,"Budget Account","Normal account")</f>
        <v>Normal account</v>
      </c>
    </row>
    <row r="475" spans="1:9" x14ac:dyDescent="0.2">
      <c r="A475" s="74">
        <v>841</v>
      </c>
      <c r="B475" s="75" t="s">
        <v>302</v>
      </c>
      <c r="C475" s="76" t="s">
        <v>627</v>
      </c>
      <c r="D475" s="75" t="s">
        <v>302</v>
      </c>
      <c r="E475" s="76" t="s">
        <v>628</v>
      </c>
      <c r="F475" s="75" t="s">
        <v>302</v>
      </c>
      <c r="G475" s="76" t="s">
        <v>541</v>
      </c>
      <c r="H475" s="75" t="s">
        <v>542</v>
      </c>
      <c r="I475" s="75" t="str">
        <f>IF(TableCoA[[#This Row],[Account]]&lt;1000,"Budget Account","Normal account")</f>
        <v>Budget Account</v>
      </c>
    </row>
    <row r="476" spans="1:9" x14ac:dyDescent="0.2">
      <c r="A476" s="74">
        <v>8410</v>
      </c>
      <c r="B476" s="75" t="s">
        <v>303</v>
      </c>
      <c r="C476" s="76" t="s">
        <v>627</v>
      </c>
      <c r="D476" s="75" t="s">
        <v>302</v>
      </c>
      <c r="E476" s="76" t="s">
        <v>628</v>
      </c>
      <c r="F476" s="75" t="s">
        <v>302</v>
      </c>
      <c r="G476" s="76" t="s">
        <v>541</v>
      </c>
      <c r="H476" s="75" t="s">
        <v>542</v>
      </c>
      <c r="I476" s="75" t="str">
        <f>IF(TableCoA[[#This Row],[Account]]&lt;1000,"Budget Account","Normal account")</f>
        <v>Normal account</v>
      </c>
    </row>
    <row r="477" spans="1:9" x14ac:dyDescent="0.2">
      <c r="A477" s="74">
        <v>8499</v>
      </c>
      <c r="B477" s="75" t="s">
        <v>519</v>
      </c>
      <c r="C477" s="76" t="s">
        <v>627</v>
      </c>
      <c r="D477" s="75" t="s">
        <v>302</v>
      </c>
      <c r="E477" s="76" t="s">
        <v>628</v>
      </c>
      <c r="F477" s="75" t="s">
        <v>302</v>
      </c>
      <c r="G477" s="76" t="s">
        <v>541</v>
      </c>
      <c r="H477" s="75" t="s">
        <v>542</v>
      </c>
      <c r="I477" s="75" t="str">
        <f>IF(TableCoA[[#This Row],[Account]]&lt;1000,"Budget Account","Normal account")</f>
        <v>Normal account</v>
      </c>
    </row>
    <row r="478" spans="1:9" x14ac:dyDescent="0.2">
      <c r="A478" s="74">
        <v>8501</v>
      </c>
      <c r="B478" s="75" t="s">
        <v>304</v>
      </c>
      <c r="C478" s="76" t="s">
        <v>627</v>
      </c>
      <c r="D478" s="75" t="s">
        <v>302</v>
      </c>
      <c r="E478" s="76" t="s">
        <v>628</v>
      </c>
      <c r="F478" s="75" t="s">
        <v>302</v>
      </c>
      <c r="G478" s="76" t="s">
        <v>541</v>
      </c>
      <c r="H478" s="75" t="s">
        <v>542</v>
      </c>
      <c r="I478" s="75" t="str">
        <f>IF(TableCoA[[#This Row],[Account]]&lt;1000,"Budget Account","Normal account")</f>
        <v>Normal account</v>
      </c>
    </row>
    <row r="479" spans="1:9" x14ac:dyDescent="0.2">
      <c r="A479" s="79">
        <v>591</v>
      </c>
      <c r="B479" s="75" t="s">
        <v>412</v>
      </c>
      <c r="C479" s="76" t="s">
        <v>629</v>
      </c>
      <c r="D479" s="75" t="s">
        <v>412</v>
      </c>
      <c r="E479" s="76" t="s">
        <v>630</v>
      </c>
      <c r="F479" s="75" t="s">
        <v>631</v>
      </c>
      <c r="G479" s="76" t="s">
        <v>541</v>
      </c>
      <c r="H479" s="75" t="s">
        <v>542</v>
      </c>
      <c r="I479" s="75" t="str">
        <f>IF(TableCoA[[#This Row],[Account]]&lt;1000,"Budget Account","Normal account")</f>
        <v>Budget Account</v>
      </c>
    </row>
    <row r="480" spans="1:9" x14ac:dyDescent="0.2">
      <c r="A480" s="79">
        <v>5992</v>
      </c>
      <c r="B480" s="75" t="s">
        <v>413</v>
      </c>
      <c r="C480" s="76" t="s">
        <v>629</v>
      </c>
      <c r="D480" s="75" t="s">
        <v>412</v>
      </c>
      <c r="E480" s="76" t="s">
        <v>630</v>
      </c>
      <c r="F480" s="75" t="s">
        <v>631</v>
      </c>
      <c r="G480" s="76" t="s">
        <v>541</v>
      </c>
      <c r="H480" s="75" t="s">
        <v>542</v>
      </c>
      <c r="I480" s="75" t="str">
        <f>IF(TableCoA[[#This Row],[Account]]&lt;1000,"Budget Account","Normal account")</f>
        <v>Normal account</v>
      </c>
    </row>
    <row r="481" spans="1:9" x14ac:dyDescent="0.2">
      <c r="A481" s="74">
        <v>599</v>
      </c>
      <c r="B481" s="75" t="s">
        <v>632</v>
      </c>
      <c r="C481" s="76" t="s">
        <v>633</v>
      </c>
      <c r="D481" s="75" t="s">
        <v>634</v>
      </c>
      <c r="E481" s="76" t="s">
        <v>630</v>
      </c>
      <c r="F481" s="75" t="s">
        <v>631</v>
      </c>
      <c r="G481" s="76" t="s">
        <v>541</v>
      </c>
      <c r="H481" s="75" t="s">
        <v>542</v>
      </c>
      <c r="I481" s="75" t="str">
        <f>IF(TableCoA[[#This Row],[Account]]&lt;1000,"Budget Account","Normal account")</f>
        <v>Budget Account</v>
      </c>
    </row>
    <row r="482" spans="1:9" x14ac:dyDescent="0.2">
      <c r="A482" s="74">
        <v>5996</v>
      </c>
      <c r="B482" s="75" t="s">
        <v>311</v>
      </c>
      <c r="C482" s="76" t="s">
        <v>633</v>
      </c>
      <c r="D482" s="75" t="s">
        <v>634</v>
      </c>
      <c r="E482" s="76" t="s">
        <v>630</v>
      </c>
      <c r="F482" s="75" t="s">
        <v>631</v>
      </c>
      <c r="G482" s="76" t="s">
        <v>541</v>
      </c>
      <c r="H482" s="75" t="s">
        <v>542</v>
      </c>
      <c r="I482" s="75" t="str">
        <f>IF(TableCoA[[#This Row],[Account]]&lt;1000,"Budget Account","Normal account")</f>
        <v>Normal account</v>
      </c>
    </row>
    <row r="483" spans="1:9" x14ac:dyDescent="0.2">
      <c r="A483" s="74">
        <v>5997</v>
      </c>
      <c r="B483" s="75" t="s">
        <v>414</v>
      </c>
      <c r="C483" s="76" t="s">
        <v>633</v>
      </c>
      <c r="D483" s="75" t="s">
        <v>634</v>
      </c>
      <c r="E483" s="76" t="s">
        <v>630</v>
      </c>
      <c r="F483" s="75" t="s">
        <v>631</v>
      </c>
      <c r="G483" s="76" t="s">
        <v>541</v>
      </c>
      <c r="H483" s="75" t="s">
        <v>542</v>
      </c>
      <c r="I483" s="75" t="str">
        <f>IF(TableCoA[[#This Row],[Account]]&lt;1000,"Budget Account","Normal account")</f>
        <v>Normal account</v>
      </c>
    </row>
    <row r="484" spans="1:9" x14ac:dyDescent="0.2">
      <c r="A484" s="74">
        <v>5998</v>
      </c>
      <c r="B484" s="75" t="s">
        <v>415</v>
      </c>
      <c r="C484" s="76" t="s">
        <v>633</v>
      </c>
      <c r="D484" s="75" t="s">
        <v>634</v>
      </c>
      <c r="E484" s="76" t="s">
        <v>630</v>
      </c>
      <c r="F484" s="75" t="s">
        <v>631</v>
      </c>
      <c r="G484" s="76" t="s">
        <v>541</v>
      </c>
      <c r="H484" s="75" t="s">
        <v>542</v>
      </c>
      <c r="I484" s="75" t="str">
        <f>IF(TableCoA[[#This Row],[Account]]&lt;1000,"Budget Account","Normal account")</f>
        <v>Normal account</v>
      </c>
    </row>
    <row r="485" spans="1:9" x14ac:dyDescent="0.2">
      <c r="A485" s="74">
        <v>5999</v>
      </c>
      <c r="B485" s="75" t="s">
        <v>416</v>
      </c>
      <c r="C485" s="76" t="s">
        <v>633</v>
      </c>
      <c r="D485" s="75" t="s">
        <v>634</v>
      </c>
      <c r="E485" s="76" t="s">
        <v>630</v>
      </c>
      <c r="F485" s="75" t="s">
        <v>631</v>
      </c>
      <c r="G485" s="76" t="s">
        <v>541</v>
      </c>
      <c r="H485" s="75" t="s">
        <v>542</v>
      </c>
      <c r="I485" s="75" t="str">
        <f>IF(TableCoA[[#This Row],[Account]]&lt;1000,"Budget Account","Normal account")</f>
        <v>Normal account</v>
      </c>
    </row>
    <row r="486" spans="1:9" x14ac:dyDescent="0.2">
      <c r="A486" s="74">
        <v>5991</v>
      </c>
      <c r="B486" s="75" t="s">
        <v>635</v>
      </c>
      <c r="C486" s="76" t="s">
        <v>636</v>
      </c>
      <c r="D486" s="75" t="s">
        <v>637</v>
      </c>
      <c r="E486" s="76" t="s">
        <v>638</v>
      </c>
      <c r="F486" s="75" t="s">
        <v>639</v>
      </c>
      <c r="G486" s="76" t="s">
        <v>541</v>
      </c>
      <c r="H486" s="75" t="s">
        <v>542</v>
      </c>
      <c r="I486" s="75" t="str">
        <f>IF(TableCoA[[#This Row],[Account]]&lt;1000,"Budget Account","Normal account")</f>
        <v>Normal account</v>
      </c>
    </row>
    <row r="487" spans="1:9" x14ac:dyDescent="0.2">
      <c r="A487" s="74">
        <v>597</v>
      </c>
      <c r="B487" s="75" t="s">
        <v>417</v>
      </c>
      <c r="C487" s="76" t="s">
        <v>640</v>
      </c>
      <c r="D487" s="75" t="s">
        <v>641</v>
      </c>
      <c r="E487" s="76" t="s">
        <v>638</v>
      </c>
      <c r="F487" s="75" t="s">
        <v>639</v>
      </c>
      <c r="G487" s="76" t="s">
        <v>541</v>
      </c>
      <c r="H487" s="75" t="s">
        <v>542</v>
      </c>
      <c r="I487" s="75" t="str">
        <f>IF(TableCoA[[#This Row],[Account]]&lt;1000,"Budget Account","Normal account")</f>
        <v>Budget Account</v>
      </c>
    </row>
    <row r="488" spans="1:9" x14ac:dyDescent="0.2">
      <c r="A488" s="74">
        <v>5980</v>
      </c>
      <c r="B488" s="75" t="s">
        <v>417</v>
      </c>
      <c r="C488" s="76" t="s">
        <v>640</v>
      </c>
      <c r="D488" s="75" t="s">
        <v>641</v>
      </c>
      <c r="E488" s="76" t="s">
        <v>638</v>
      </c>
      <c r="F488" s="75" t="s">
        <v>639</v>
      </c>
      <c r="G488" s="76" t="s">
        <v>541</v>
      </c>
      <c r="H488" s="75" t="s">
        <v>542</v>
      </c>
      <c r="I488" s="75" t="str">
        <f>IF(TableCoA[[#This Row],[Account]]&lt;1000,"Budget Account","Normal account")</f>
        <v>Normal account</v>
      </c>
    </row>
    <row r="489" spans="1:9" x14ac:dyDescent="0.2">
      <c r="A489" s="74">
        <v>598</v>
      </c>
      <c r="B489" s="75" t="s">
        <v>642</v>
      </c>
      <c r="C489" s="76" t="s">
        <v>643</v>
      </c>
      <c r="D489" s="75" t="s">
        <v>644</v>
      </c>
      <c r="E489" s="76" t="s">
        <v>638</v>
      </c>
      <c r="F489" s="75" t="s">
        <v>639</v>
      </c>
      <c r="G489" s="76" t="s">
        <v>541</v>
      </c>
      <c r="H489" s="75" t="s">
        <v>542</v>
      </c>
      <c r="I489" s="75" t="str">
        <f>IF(TableCoA[[#This Row],[Account]]&lt;1000,"Budget Account","Normal account")</f>
        <v>Budget Account</v>
      </c>
    </row>
    <row r="490" spans="1:9" x14ac:dyDescent="0.2">
      <c r="A490" s="74">
        <v>5981</v>
      </c>
      <c r="B490" s="75" t="s">
        <v>306</v>
      </c>
      <c r="C490" s="76" t="s">
        <v>643</v>
      </c>
      <c r="D490" s="75" t="s">
        <v>644</v>
      </c>
      <c r="E490" s="76" t="s">
        <v>638</v>
      </c>
      <c r="F490" s="75" t="s">
        <v>639</v>
      </c>
      <c r="G490" s="76" t="s">
        <v>541</v>
      </c>
      <c r="H490" s="75" t="s">
        <v>542</v>
      </c>
      <c r="I490" s="75" t="str">
        <f>IF(TableCoA[[#This Row],[Account]]&lt;1000,"Budget Account","Normal account")</f>
        <v>Normal account</v>
      </c>
    </row>
    <row r="491" spans="1:9" x14ac:dyDescent="0.2">
      <c r="A491" s="74">
        <v>5982</v>
      </c>
      <c r="B491" s="75" t="s">
        <v>307</v>
      </c>
      <c r="C491" s="76" t="s">
        <v>643</v>
      </c>
      <c r="D491" s="75" t="s">
        <v>644</v>
      </c>
      <c r="E491" s="76" t="s">
        <v>638</v>
      </c>
      <c r="F491" s="75" t="s">
        <v>639</v>
      </c>
      <c r="G491" s="76" t="s">
        <v>541</v>
      </c>
      <c r="H491" s="75" t="s">
        <v>542</v>
      </c>
      <c r="I491" s="75" t="str">
        <f>IF(TableCoA[[#This Row],[Account]]&lt;1000,"Budget Account","Normal account")</f>
        <v>Normal account</v>
      </c>
    </row>
    <row r="492" spans="1:9" x14ac:dyDescent="0.2">
      <c r="A492" s="74">
        <v>5983</v>
      </c>
      <c r="B492" s="75" t="s">
        <v>308</v>
      </c>
      <c r="C492" s="76" t="s">
        <v>643</v>
      </c>
      <c r="D492" s="75" t="s">
        <v>644</v>
      </c>
      <c r="E492" s="76" t="s">
        <v>638</v>
      </c>
      <c r="F492" s="75" t="s">
        <v>639</v>
      </c>
      <c r="G492" s="76" t="s">
        <v>541</v>
      </c>
      <c r="H492" s="75" t="s">
        <v>542</v>
      </c>
      <c r="I492" s="75" t="str">
        <f>IF(TableCoA[[#This Row],[Account]]&lt;1000,"Budget Account","Normal account")</f>
        <v>Normal account</v>
      </c>
    </row>
    <row r="493" spans="1:9" x14ac:dyDescent="0.2">
      <c r="A493" s="74">
        <v>5984</v>
      </c>
      <c r="B493" s="75" t="s">
        <v>418</v>
      </c>
      <c r="C493" s="76" t="s">
        <v>643</v>
      </c>
      <c r="D493" s="75" t="s">
        <v>644</v>
      </c>
      <c r="E493" s="76" t="s">
        <v>638</v>
      </c>
      <c r="F493" s="75" t="s">
        <v>639</v>
      </c>
      <c r="G493" s="76" t="s">
        <v>541</v>
      </c>
      <c r="H493" s="75" t="s">
        <v>542</v>
      </c>
      <c r="I493" s="75" t="str">
        <f>IF(TableCoA[[#This Row],[Account]]&lt;1000,"Budget Account","Normal account")</f>
        <v>Normal account</v>
      </c>
    </row>
    <row r="494" spans="1:9" x14ac:dyDescent="0.2">
      <c r="A494" s="79">
        <v>595</v>
      </c>
      <c r="B494" s="75" t="s">
        <v>645</v>
      </c>
      <c r="C494" s="76" t="s">
        <v>646</v>
      </c>
      <c r="D494" s="75" t="s">
        <v>419</v>
      </c>
      <c r="E494" s="76" t="s">
        <v>647</v>
      </c>
      <c r="F494" s="75" t="s">
        <v>648</v>
      </c>
      <c r="G494" s="76" t="s">
        <v>541</v>
      </c>
      <c r="H494" s="75" t="s">
        <v>542</v>
      </c>
      <c r="I494" s="75" t="str">
        <f>IF(TableCoA[[#This Row],[Account]]&lt;1000,"Budget Account","Normal account")</f>
        <v>Budget Account</v>
      </c>
    </row>
    <row r="495" spans="1:9" x14ac:dyDescent="0.2">
      <c r="A495" s="79">
        <v>5994</v>
      </c>
      <c r="B495" s="75" t="s">
        <v>420</v>
      </c>
      <c r="C495" s="76" t="s">
        <v>646</v>
      </c>
      <c r="D495" s="75" t="s">
        <v>419</v>
      </c>
      <c r="E495" s="76" t="s">
        <v>647</v>
      </c>
      <c r="F495" s="75" t="s">
        <v>648</v>
      </c>
      <c r="G495" s="76" t="s">
        <v>541</v>
      </c>
      <c r="H495" s="75" t="s">
        <v>542</v>
      </c>
      <c r="I495" s="75" t="str">
        <f>IF(TableCoA[[#This Row],[Account]]&lt;1000,"Budget Account","Normal account")</f>
        <v>Normal account</v>
      </c>
    </row>
    <row r="496" spans="1:9" x14ac:dyDescent="0.2">
      <c r="A496" s="74">
        <v>899</v>
      </c>
      <c r="B496" s="75" t="s">
        <v>649</v>
      </c>
      <c r="C496" s="76" t="s">
        <v>650</v>
      </c>
      <c r="D496" s="75" t="s">
        <v>651</v>
      </c>
      <c r="E496" s="76" t="s">
        <v>652</v>
      </c>
      <c r="F496" s="75" t="s">
        <v>309</v>
      </c>
      <c r="G496" s="76" t="s">
        <v>541</v>
      </c>
      <c r="H496" s="75" t="s">
        <v>542</v>
      </c>
      <c r="I496" s="75" t="str">
        <f>IF(TableCoA[[#This Row],[Account]]&lt;1000,"Budget Account","Normal account")</f>
        <v>Budget Account</v>
      </c>
    </row>
    <row r="497" spans="1:9" x14ac:dyDescent="0.2">
      <c r="A497" s="74">
        <v>8997</v>
      </c>
      <c r="B497" s="75" t="s">
        <v>310</v>
      </c>
      <c r="C497" s="76" t="s">
        <v>650</v>
      </c>
      <c r="D497" s="75" t="s">
        <v>651</v>
      </c>
      <c r="E497" s="76" t="s">
        <v>652</v>
      </c>
      <c r="F497" s="75" t="s">
        <v>309</v>
      </c>
      <c r="G497" s="76" t="s">
        <v>541</v>
      </c>
      <c r="H497" s="75" t="s">
        <v>542</v>
      </c>
      <c r="I497" s="75" t="str">
        <f>IF(TableCoA[[#This Row],[Account]]&lt;1000,"Budget Account","Normal account")</f>
        <v>Normal account</v>
      </c>
    </row>
    <row r="498" spans="1:9" x14ac:dyDescent="0.2">
      <c r="A498" s="74">
        <v>8998</v>
      </c>
      <c r="B498" s="75" t="s">
        <v>421</v>
      </c>
      <c r="C498" s="76" t="s">
        <v>650</v>
      </c>
      <c r="D498" s="75" t="s">
        <v>651</v>
      </c>
      <c r="E498" s="76" t="s">
        <v>652</v>
      </c>
      <c r="F498" s="75" t="s">
        <v>309</v>
      </c>
      <c r="G498" s="76" t="s">
        <v>541</v>
      </c>
      <c r="H498" s="75" t="s">
        <v>542</v>
      </c>
      <c r="I498" s="75" t="str">
        <f>IF(TableCoA[[#This Row],[Account]]&lt;1000,"Budget Account","Normal account")</f>
        <v>Normal account</v>
      </c>
    </row>
    <row r="499" spans="1:9" x14ac:dyDescent="0.2">
      <c r="A499" s="74">
        <v>8999</v>
      </c>
      <c r="B499" s="75" t="s">
        <v>422</v>
      </c>
      <c r="C499" s="76" t="s">
        <v>650</v>
      </c>
      <c r="D499" s="75" t="s">
        <v>651</v>
      </c>
      <c r="E499" s="76" t="s">
        <v>652</v>
      </c>
      <c r="F499" s="75" t="s">
        <v>309</v>
      </c>
      <c r="G499" s="76" t="s">
        <v>541</v>
      </c>
      <c r="H499" s="75" t="s">
        <v>542</v>
      </c>
      <c r="I499" s="75" t="str">
        <f>IF(TableCoA[[#This Row],[Account]]&lt;1000,"Budget Account","Normal account")</f>
        <v>Normal account</v>
      </c>
    </row>
    <row r="500" spans="1:9" x14ac:dyDescent="0.2">
      <c r="A500" s="74">
        <v>9999</v>
      </c>
      <c r="B500" s="75" t="s">
        <v>653</v>
      </c>
      <c r="C500" s="76" t="s">
        <v>654</v>
      </c>
      <c r="D500" s="75" t="s">
        <v>655</v>
      </c>
      <c r="E500" s="76" t="s">
        <v>656</v>
      </c>
      <c r="F500" s="75" t="s">
        <v>655</v>
      </c>
      <c r="G500" s="76" t="s">
        <v>541</v>
      </c>
      <c r="H500" s="75" t="s">
        <v>542</v>
      </c>
      <c r="I500" s="75" t="str">
        <f>IF(TableCoA[[#This Row],[Account]]&lt;1000,"Budget Account","Normal account")</f>
        <v>Normal account</v>
      </c>
    </row>
    <row r="501" spans="1:9" x14ac:dyDescent="0.2">
      <c r="A501" s="79">
        <v>999999</v>
      </c>
      <c r="B501" s="75" t="s">
        <v>423</v>
      </c>
      <c r="C501" s="76" t="s">
        <v>654</v>
      </c>
      <c r="D501" s="75" t="s">
        <v>655</v>
      </c>
      <c r="E501" s="76" t="s">
        <v>656</v>
      </c>
      <c r="F501" s="75" t="s">
        <v>655</v>
      </c>
      <c r="G501" s="76" t="s">
        <v>541</v>
      </c>
      <c r="H501" s="75" t="s">
        <v>542</v>
      </c>
      <c r="I501" s="75" t="str">
        <f>IF(TableCoA[[#This Row],[Account]]&lt;1000,"Budget Account","Normal account")</f>
        <v>Normal account</v>
      </c>
    </row>
    <row r="502" spans="1:9" x14ac:dyDescent="0.2">
      <c r="A502" s="79">
        <v>400</v>
      </c>
      <c r="B502" s="75" t="s">
        <v>657</v>
      </c>
      <c r="C502" s="76" t="s">
        <v>658</v>
      </c>
      <c r="D502" s="75" t="s">
        <v>659</v>
      </c>
      <c r="E502" s="76" t="s">
        <v>660</v>
      </c>
      <c r="F502" s="75" t="s">
        <v>659</v>
      </c>
      <c r="G502" s="76" t="s">
        <v>661</v>
      </c>
      <c r="H502" s="75" t="s">
        <v>662</v>
      </c>
      <c r="I502" s="75" t="str">
        <f>IF(TableCoA[[#This Row],[Account]]&lt;1000,"Budget Account","Normal account")</f>
        <v>Budget Account</v>
      </c>
    </row>
    <row r="503" spans="1:9" x14ac:dyDescent="0.2">
      <c r="A503" s="79">
        <v>4001</v>
      </c>
      <c r="B503" s="75" t="s">
        <v>663</v>
      </c>
      <c r="C503" s="76" t="s">
        <v>658</v>
      </c>
      <c r="D503" s="75" t="s">
        <v>659</v>
      </c>
      <c r="E503" s="76" t="s">
        <v>660</v>
      </c>
      <c r="F503" s="75" t="s">
        <v>659</v>
      </c>
      <c r="G503" s="76" t="s">
        <v>661</v>
      </c>
      <c r="H503" s="75" t="s">
        <v>662</v>
      </c>
      <c r="I503" s="75" t="str">
        <f>IF(TableCoA[[#This Row],[Account]]&lt;1000,"Budget Account","Normal account")</f>
        <v>Normal account</v>
      </c>
    </row>
    <row r="504" spans="1:9" x14ac:dyDescent="0.2">
      <c r="A504" s="79">
        <v>4015</v>
      </c>
      <c r="B504" s="75" t="s">
        <v>664</v>
      </c>
      <c r="C504" s="76" t="s">
        <v>658</v>
      </c>
      <c r="D504" s="75" t="s">
        <v>659</v>
      </c>
      <c r="E504" s="76" t="s">
        <v>660</v>
      </c>
      <c r="F504" s="75" t="s">
        <v>659</v>
      </c>
      <c r="G504" s="76" t="s">
        <v>661</v>
      </c>
      <c r="H504" s="75" t="s">
        <v>662</v>
      </c>
      <c r="I504" s="75" t="str">
        <f>IF(TableCoA[[#This Row],[Account]]&lt;1000,"Budget Account","Normal account")</f>
        <v>Normal account</v>
      </c>
    </row>
    <row r="505" spans="1:9" x14ac:dyDescent="0.2">
      <c r="A505" s="79">
        <v>410</v>
      </c>
      <c r="B505" s="75" t="s">
        <v>665</v>
      </c>
      <c r="C505" s="76" t="s">
        <v>666</v>
      </c>
      <c r="D505" s="75" t="s">
        <v>665</v>
      </c>
      <c r="E505" s="76" t="s">
        <v>667</v>
      </c>
      <c r="F505" s="75" t="s">
        <v>668</v>
      </c>
      <c r="G505" s="76" t="s">
        <v>661</v>
      </c>
      <c r="H505" s="75" t="s">
        <v>662</v>
      </c>
      <c r="I505" s="75" t="str">
        <f>IF(TableCoA[[#This Row],[Account]]&lt;1000,"Budget Account","Normal account")</f>
        <v>Budget Account</v>
      </c>
    </row>
    <row r="506" spans="1:9" x14ac:dyDescent="0.2">
      <c r="A506" s="79">
        <v>4101</v>
      </c>
      <c r="B506" s="75" t="s">
        <v>669</v>
      </c>
      <c r="C506" s="76" t="s">
        <v>666</v>
      </c>
      <c r="D506" s="75" t="s">
        <v>665</v>
      </c>
      <c r="E506" s="76" t="s">
        <v>667</v>
      </c>
      <c r="F506" s="75" t="s">
        <v>668</v>
      </c>
      <c r="G506" s="76" t="s">
        <v>661</v>
      </c>
      <c r="H506" s="75" t="s">
        <v>662</v>
      </c>
      <c r="I506" s="75" t="str">
        <f>IF(TableCoA[[#This Row],[Account]]&lt;1000,"Budget Account","Normal account")</f>
        <v>Normal account</v>
      </c>
    </row>
    <row r="507" spans="1:9" x14ac:dyDescent="0.2">
      <c r="A507" s="79">
        <v>4102</v>
      </c>
      <c r="B507" s="75" t="s">
        <v>670</v>
      </c>
      <c r="C507" s="76" t="s">
        <v>666</v>
      </c>
      <c r="D507" s="75" t="s">
        <v>665</v>
      </c>
      <c r="E507" s="76" t="s">
        <v>667</v>
      </c>
      <c r="F507" s="75" t="s">
        <v>668</v>
      </c>
      <c r="G507" s="76" t="s">
        <v>661</v>
      </c>
      <c r="H507" s="75" t="s">
        <v>662</v>
      </c>
      <c r="I507" s="75" t="str">
        <f>IF(TableCoA[[#This Row],[Account]]&lt;1000,"Budget Account","Normal account")</f>
        <v>Normal account</v>
      </c>
    </row>
    <row r="508" spans="1:9" x14ac:dyDescent="0.2">
      <c r="A508" s="79">
        <v>4105</v>
      </c>
      <c r="B508" s="75" t="s">
        <v>671</v>
      </c>
      <c r="C508" s="76" t="s">
        <v>666</v>
      </c>
      <c r="D508" s="75" t="s">
        <v>665</v>
      </c>
      <c r="E508" s="76" t="s">
        <v>667</v>
      </c>
      <c r="F508" s="75" t="s">
        <v>668</v>
      </c>
      <c r="G508" s="76" t="s">
        <v>661</v>
      </c>
      <c r="H508" s="75" t="s">
        <v>662</v>
      </c>
      <c r="I508" s="75" t="str">
        <f>IF(TableCoA[[#This Row],[Account]]&lt;1000,"Budget Account","Normal account")</f>
        <v>Normal account</v>
      </c>
    </row>
    <row r="509" spans="1:9" x14ac:dyDescent="0.2">
      <c r="A509" s="79">
        <v>4110</v>
      </c>
      <c r="B509" s="75" t="s">
        <v>672</v>
      </c>
      <c r="C509" s="76" t="s">
        <v>666</v>
      </c>
      <c r="D509" s="75" t="s">
        <v>665</v>
      </c>
      <c r="E509" s="76" t="s">
        <v>667</v>
      </c>
      <c r="F509" s="75" t="s">
        <v>668</v>
      </c>
      <c r="G509" s="76" t="s">
        <v>661</v>
      </c>
      <c r="H509" s="75" t="s">
        <v>662</v>
      </c>
      <c r="I509" s="75" t="str">
        <f>IF(TableCoA[[#This Row],[Account]]&lt;1000,"Budget Account","Normal account")</f>
        <v>Normal account</v>
      </c>
    </row>
    <row r="510" spans="1:9" x14ac:dyDescent="0.2">
      <c r="A510" s="79">
        <v>4151</v>
      </c>
      <c r="B510" s="75" t="s">
        <v>673</v>
      </c>
      <c r="C510" s="76" t="s">
        <v>674</v>
      </c>
      <c r="D510" s="75" t="s">
        <v>409</v>
      </c>
      <c r="E510" s="76" t="s">
        <v>667</v>
      </c>
      <c r="F510" s="75" t="s">
        <v>668</v>
      </c>
      <c r="G510" s="76" t="s">
        <v>661</v>
      </c>
      <c r="H510" s="75" t="s">
        <v>662</v>
      </c>
      <c r="I510" s="75" t="str">
        <f>IF(TableCoA[[#This Row],[Account]]&lt;1000,"Budget Account","Normal account")</f>
        <v>Normal account</v>
      </c>
    </row>
    <row r="511" spans="1:9" x14ac:dyDescent="0.2">
      <c r="A511" s="79">
        <v>4990</v>
      </c>
      <c r="B511" s="75" t="s">
        <v>675</v>
      </c>
      <c r="C511" s="76" t="s">
        <v>674</v>
      </c>
      <c r="D511" s="75" t="s">
        <v>409</v>
      </c>
      <c r="E511" s="76" t="s">
        <v>667</v>
      </c>
      <c r="F511" s="75" t="s">
        <v>668</v>
      </c>
      <c r="G511" s="76" t="s">
        <v>661</v>
      </c>
      <c r="H511" s="75" t="s">
        <v>662</v>
      </c>
      <c r="I511" s="75" t="str">
        <f>IF(TableCoA[[#This Row],[Account]]&lt;1000,"Budget Account","Normal account")</f>
        <v>Normal account</v>
      </c>
    </row>
    <row r="512" spans="1:9" x14ac:dyDescent="0.2">
      <c r="A512" s="79">
        <v>420</v>
      </c>
      <c r="B512" s="75" t="s">
        <v>676</v>
      </c>
      <c r="C512" s="76" t="s">
        <v>677</v>
      </c>
      <c r="D512" s="75" t="s">
        <v>678</v>
      </c>
      <c r="E512" s="76" t="s">
        <v>679</v>
      </c>
      <c r="F512" s="75" t="s">
        <v>680</v>
      </c>
      <c r="G512" s="76" t="s">
        <v>661</v>
      </c>
      <c r="H512" s="75" t="s">
        <v>662</v>
      </c>
      <c r="I512" s="75" t="str">
        <f>IF(TableCoA[[#This Row],[Account]]&lt;1000,"Budget Account","Normal account")</f>
        <v>Budget Account</v>
      </c>
    </row>
    <row r="513" spans="1:9" x14ac:dyDescent="0.2">
      <c r="A513" s="79">
        <v>4202</v>
      </c>
      <c r="B513" s="75" t="s">
        <v>681</v>
      </c>
      <c r="C513" s="76" t="s">
        <v>677</v>
      </c>
      <c r="D513" s="75" t="s">
        <v>678</v>
      </c>
      <c r="E513" s="76" t="s">
        <v>679</v>
      </c>
      <c r="F513" s="75" t="s">
        <v>680</v>
      </c>
      <c r="G513" s="76" t="s">
        <v>661</v>
      </c>
      <c r="H513" s="75" t="s">
        <v>662</v>
      </c>
      <c r="I513" s="75" t="str">
        <f>IF(TableCoA[[#This Row],[Account]]&lt;1000,"Budget Account","Normal account")</f>
        <v>Normal account</v>
      </c>
    </row>
    <row r="514" spans="1:9" x14ac:dyDescent="0.2">
      <c r="A514" s="79">
        <v>4204</v>
      </c>
      <c r="B514" s="75" t="s">
        <v>682</v>
      </c>
      <c r="C514" s="76" t="s">
        <v>677</v>
      </c>
      <c r="D514" s="75" t="s">
        <v>678</v>
      </c>
      <c r="E514" s="76" t="s">
        <v>679</v>
      </c>
      <c r="F514" s="75" t="s">
        <v>680</v>
      </c>
      <c r="G514" s="76" t="s">
        <v>661</v>
      </c>
      <c r="H514" s="75" t="s">
        <v>662</v>
      </c>
      <c r="I514" s="75" t="str">
        <f>IF(TableCoA[[#This Row],[Account]]&lt;1000,"Budget Account","Normal account")</f>
        <v>Normal account</v>
      </c>
    </row>
    <row r="515" spans="1:9" x14ac:dyDescent="0.2">
      <c r="A515" s="79">
        <v>4201</v>
      </c>
      <c r="B515" s="75" t="s">
        <v>683</v>
      </c>
      <c r="C515" s="76" t="s">
        <v>684</v>
      </c>
      <c r="D515" s="75" t="s">
        <v>685</v>
      </c>
      <c r="E515" s="76" t="s">
        <v>679</v>
      </c>
      <c r="F515" s="75" t="s">
        <v>680</v>
      </c>
      <c r="G515" s="76" t="s">
        <v>661</v>
      </c>
      <c r="H515" s="75" t="s">
        <v>662</v>
      </c>
      <c r="I515" s="75" t="str">
        <f>IF(TableCoA[[#This Row],[Account]]&lt;1000,"Budget Account","Normal account")</f>
        <v>Normal account</v>
      </c>
    </row>
    <row r="516" spans="1:9" x14ac:dyDescent="0.2">
      <c r="A516" s="79">
        <v>4203</v>
      </c>
      <c r="B516" s="75" t="s">
        <v>686</v>
      </c>
      <c r="C516" s="76" t="s">
        <v>684</v>
      </c>
      <c r="D516" s="75" t="s">
        <v>685</v>
      </c>
      <c r="E516" s="76" t="s">
        <v>679</v>
      </c>
      <c r="F516" s="75" t="s">
        <v>680</v>
      </c>
      <c r="G516" s="76" t="s">
        <v>661</v>
      </c>
      <c r="H516" s="75" t="s">
        <v>662</v>
      </c>
      <c r="I516" s="75" t="str">
        <f>IF(TableCoA[[#This Row],[Account]]&lt;1000,"Budget Account","Normal account")</f>
        <v>Normal account</v>
      </c>
    </row>
    <row r="517" spans="1:9" x14ac:dyDescent="0.2">
      <c r="A517" s="79">
        <v>4207</v>
      </c>
      <c r="B517" s="75" t="s">
        <v>687</v>
      </c>
      <c r="C517" s="76" t="s">
        <v>684</v>
      </c>
      <c r="D517" s="75" t="s">
        <v>685</v>
      </c>
      <c r="E517" s="76" t="s">
        <v>679</v>
      </c>
      <c r="F517" s="75" t="s">
        <v>680</v>
      </c>
      <c r="G517" s="76" t="s">
        <v>661</v>
      </c>
      <c r="H517" s="75" t="s">
        <v>662</v>
      </c>
      <c r="I517" s="75" t="str">
        <f>IF(TableCoA[[#This Row],[Account]]&lt;1000,"Budget Account","Normal account")</f>
        <v>Normal account</v>
      </c>
    </row>
    <row r="518" spans="1:9" x14ac:dyDescent="0.2">
      <c r="A518" s="79">
        <v>4208</v>
      </c>
      <c r="B518" s="75" t="s">
        <v>688</v>
      </c>
      <c r="C518" s="76" t="s">
        <v>684</v>
      </c>
      <c r="D518" s="75" t="s">
        <v>685</v>
      </c>
      <c r="E518" s="76" t="s">
        <v>679</v>
      </c>
      <c r="F518" s="75" t="s">
        <v>680</v>
      </c>
      <c r="G518" s="76" t="s">
        <v>661</v>
      </c>
      <c r="H518" s="75" t="s">
        <v>662</v>
      </c>
      <c r="I518" s="75" t="str">
        <f>IF(TableCoA[[#This Row],[Account]]&lt;1000,"Budget Account","Normal account")</f>
        <v>Normal account</v>
      </c>
    </row>
    <row r="519" spans="1:9" x14ac:dyDescent="0.2">
      <c r="A519" s="79">
        <v>4210</v>
      </c>
      <c r="B519" s="75" t="s">
        <v>280</v>
      </c>
      <c r="C519" s="76" t="s">
        <v>684</v>
      </c>
      <c r="D519" s="75" t="s">
        <v>685</v>
      </c>
      <c r="E519" s="76" t="s">
        <v>679</v>
      </c>
      <c r="F519" s="75" t="s">
        <v>680</v>
      </c>
      <c r="G519" s="76" t="s">
        <v>661</v>
      </c>
      <c r="H519" s="75" t="s">
        <v>662</v>
      </c>
      <c r="I519" s="75" t="str">
        <f>IF(TableCoA[[#This Row],[Account]]&lt;1000,"Budget Account","Normal account")</f>
        <v>Normal account</v>
      </c>
    </row>
    <row r="520" spans="1:9" x14ac:dyDescent="0.2">
      <c r="A520" s="79">
        <v>4220</v>
      </c>
      <c r="B520" s="75" t="s">
        <v>689</v>
      </c>
      <c r="C520" s="76" t="s">
        <v>684</v>
      </c>
      <c r="D520" s="75" t="s">
        <v>685</v>
      </c>
      <c r="E520" s="76" t="s">
        <v>679</v>
      </c>
      <c r="F520" s="75" t="s">
        <v>680</v>
      </c>
      <c r="G520" s="76" t="s">
        <v>661</v>
      </c>
      <c r="H520" s="75" t="s">
        <v>662</v>
      </c>
      <c r="I520" s="75" t="str">
        <f>IF(TableCoA[[#This Row],[Account]]&lt;1000,"Budget Account","Normal account")</f>
        <v>Normal account</v>
      </c>
    </row>
    <row r="521" spans="1:9" x14ac:dyDescent="0.2">
      <c r="A521" s="79">
        <v>4971</v>
      </c>
      <c r="B521" s="75" t="s">
        <v>116</v>
      </c>
      <c r="C521" s="76" t="s">
        <v>684</v>
      </c>
      <c r="D521" s="75" t="s">
        <v>685</v>
      </c>
      <c r="E521" s="76" t="s">
        <v>679</v>
      </c>
      <c r="F521" s="75" t="s">
        <v>680</v>
      </c>
      <c r="G521" s="76" t="s">
        <v>661</v>
      </c>
      <c r="H521" s="75" t="s">
        <v>662</v>
      </c>
      <c r="I521" s="75" t="str">
        <f>IF(TableCoA[[#This Row],[Account]]&lt;1000,"Budget Account","Normal account")</f>
        <v>Normal account</v>
      </c>
    </row>
    <row r="522" spans="1:9" x14ac:dyDescent="0.2">
      <c r="A522" s="79">
        <v>4972</v>
      </c>
      <c r="B522" s="75" t="s">
        <v>690</v>
      </c>
      <c r="C522" s="76" t="s">
        <v>684</v>
      </c>
      <c r="D522" s="75" t="s">
        <v>685</v>
      </c>
      <c r="E522" s="76" t="s">
        <v>679</v>
      </c>
      <c r="F522" s="75" t="s">
        <v>680</v>
      </c>
      <c r="G522" s="76" t="s">
        <v>661</v>
      </c>
      <c r="H522" s="75" t="s">
        <v>662</v>
      </c>
      <c r="I522" s="75" t="str">
        <f>IF(TableCoA[[#This Row],[Account]]&lt;1000,"Budget Account","Normal account")</f>
        <v>Normal account</v>
      </c>
    </row>
    <row r="523" spans="1:9" x14ac:dyDescent="0.2">
      <c r="A523" s="79">
        <v>4993</v>
      </c>
      <c r="B523" s="75" t="s">
        <v>691</v>
      </c>
      <c r="C523" s="76" t="s">
        <v>684</v>
      </c>
      <c r="D523" s="75" t="s">
        <v>685</v>
      </c>
      <c r="E523" s="76" t="s">
        <v>679</v>
      </c>
      <c r="F523" s="75" t="s">
        <v>680</v>
      </c>
      <c r="G523" s="76" t="s">
        <v>661</v>
      </c>
      <c r="H523" s="75" t="s">
        <v>662</v>
      </c>
      <c r="I523" s="75" t="str">
        <f>IF(TableCoA[[#This Row],[Account]]&lt;1000,"Budget Account","Normal account")</f>
        <v>Normal account</v>
      </c>
    </row>
    <row r="524" spans="1:9" x14ac:dyDescent="0.2">
      <c r="A524" s="79">
        <v>401</v>
      </c>
      <c r="B524" s="75" t="s">
        <v>692</v>
      </c>
      <c r="C524" s="76" t="s">
        <v>693</v>
      </c>
      <c r="D524" s="75" t="s">
        <v>694</v>
      </c>
      <c r="E524" s="76" t="s">
        <v>695</v>
      </c>
      <c r="F524" s="75" t="s">
        <v>696</v>
      </c>
      <c r="G524" s="76" t="s">
        <v>661</v>
      </c>
      <c r="H524" s="75" t="s">
        <v>662</v>
      </c>
      <c r="I524" s="75" t="str">
        <f>IF(TableCoA[[#This Row],[Account]]&lt;1000,"Budget Account","Normal account")</f>
        <v>Budget Account</v>
      </c>
    </row>
    <row r="525" spans="1:9" x14ac:dyDescent="0.2">
      <c r="A525" s="79">
        <v>430</v>
      </c>
      <c r="B525" s="75" t="s">
        <v>694</v>
      </c>
      <c r="C525" s="76" t="s">
        <v>693</v>
      </c>
      <c r="D525" s="75" t="s">
        <v>694</v>
      </c>
      <c r="E525" s="76" t="s">
        <v>695</v>
      </c>
      <c r="F525" s="75" t="s">
        <v>696</v>
      </c>
      <c r="G525" s="76" t="s">
        <v>661</v>
      </c>
      <c r="H525" s="75" t="s">
        <v>662</v>
      </c>
      <c r="I525" s="75" t="str">
        <f>IF(TableCoA[[#This Row],[Account]]&lt;1000,"Budget Account","Normal account")</f>
        <v>Budget Account</v>
      </c>
    </row>
    <row r="526" spans="1:9" x14ac:dyDescent="0.2">
      <c r="A526" s="79">
        <v>4010</v>
      </c>
      <c r="B526" s="75" t="s">
        <v>697</v>
      </c>
      <c r="C526" s="76" t="s">
        <v>693</v>
      </c>
      <c r="D526" s="75" t="s">
        <v>694</v>
      </c>
      <c r="E526" s="76" t="s">
        <v>695</v>
      </c>
      <c r="F526" s="75" t="s">
        <v>696</v>
      </c>
      <c r="G526" s="76" t="s">
        <v>661</v>
      </c>
      <c r="H526" s="75" t="s">
        <v>662</v>
      </c>
      <c r="I526" s="75" t="str">
        <f>IF(TableCoA[[#This Row],[Account]]&lt;1000,"Budget Account","Normal account")</f>
        <v>Normal account</v>
      </c>
    </row>
    <row r="527" spans="1:9" x14ac:dyDescent="0.2">
      <c r="A527" s="79">
        <v>4011</v>
      </c>
      <c r="B527" s="75" t="s">
        <v>698</v>
      </c>
      <c r="C527" s="76" t="s">
        <v>693</v>
      </c>
      <c r="D527" s="75" t="s">
        <v>694</v>
      </c>
      <c r="E527" s="76" t="s">
        <v>695</v>
      </c>
      <c r="F527" s="75" t="s">
        <v>696</v>
      </c>
      <c r="G527" s="76" t="s">
        <v>661</v>
      </c>
      <c r="H527" s="75" t="s">
        <v>662</v>
      </c>
      <c r="I527" s="75" t="str">
        <f>IF(TableCoA[[#This Row],[Account]]&lt;1000,"Budget Account","Normal account")</f>
        <v>Normal account</v>
      </c>
    </row>
    <row r="528" spans="1:9" x14ac:dyDescent="0.2">
      <c r="A528" s="79">
        <v>4300</v>
      </c>
      <c r="B528" s="75" t="s">
        <v>699</v>
      </c>
      <c r="C528" s="76" t="s">
        <v>693</v>
      </c>
      <c r="D528" s="75" t="s">
        <v>694</v>
      </c>
      <c r="E528" s="76" t="s">
        <v>695</v>
      </c>
      <c r="F528" s="75" t="s">
        <v>696</v>
      </c>
      <c r="G528" s="76" t="s">
        <v>661</v>
      </c>
      <c r="H528" s="75" t="s">
        <v>662</v>
      </c>
      <c r="I528" s="75" t="str">
        <f>IF(TableCoA[[#This Row],[Account]]&lt;1000,"Budget Account","Normal account")</f>
        <v>Normal account</v>
      </c>
    </row>
    <row r="529" spans="1:9" x14ac:dyDescent="0.2">
      <c r="A529" s="79">
        <v>4301</v>
      </c>
      <c r="B529" s="75" t="s">
        <v>700</v>
      </c>
      <c r="C529" s="76" t="s">
        <v>693</v>
      </c>
      <c r="D529" s="75" t="s">
        <v>694</v>
      </c>
      <c r="E529" s="76" t="s">
        <v>695</v>
      </c>
      <c r="F529" s="75" t="s">
        <v>696</v>
      </c>
      <c r="G529" s="76" t="s">
        <v>661</v>
      </c>
      <c r="H529" s="75" t="s">
        <v>662</v>
      </c>
      <c r="I529" s="75" t="str">
        <f>IF(TableCoA[[#This Row],[Account]]&lt;1000,"Budget Account","Normal account")</f>
        <v>Normal account</v>
      </c>
    </row>
    <row r="530" spans="1:9" x14ac:dyDescent="0.2">
      <c r="A530" s="79">
        <v>4310</v>
      </c>
      <c r="B530" s="75" t="s">
        <v>701</v>
      </c>
      <c r="C530" s="76" t="s">
        <v>693</v>
      </c>
      <c r="D530" s="75" t="s">
        <v>694</v>
      </c>
      <c r="E530" s="76" t="s">
        <v>695</v>
      </c>
      <c r="F530" s="75" t="s">
        <v>696</v>
      </c>
      <c r="G530" s="76" t="s">
        <v>661</v>
      </c>
      <c r="H530" s="75" t="s">
        <v>662</v>
      </c>
      <c r="I530" s="75" t="str">
        <f>IF(TableCoA[[#This Row],[Account]]&lt;1000,"Budget Account","Normal account")</f>
        <v>Normal account</v>
      </c>
    </row>
    <row r="531" spans="1:9" x14ac:dyDescent="0.2">
      <c r="A531" s="79">
        <v>4311</v>
      </c>
      <c r="B531" s="75" t="s">
        <v>702</v>
      </c>
      <c r="C531" s="76" t="s">
        <v>693</v>
      </c>
      <c r="D531" s="75" t="s">
        <v>694</v>
      </c>
      <c r="E531" s="76" t="s">
        <v>695</v>
      </c>
      <c r="F531" s="75" t="s">
        <v>696</v>
      </c>
      <c r="G531" s="76" t="s">
        <v>661</v>
      </c>
      <c r="H531" s="75" t="s">
        <v>662</v>
      </c>
      <c r="I531" s="75" t="str">
        <f>IF(TableCoA[[#This Row],[Account]]&lt;1000,"Budget Account","Normal account")</f>
        <v>Normal account</v>
      </c>
    </row>
    <row r="532" spans="1:9" x14ac:dyDescent="0.2">
      <c r="A532" s="79">
        <v>4321</v>
      </c>
      <c r="B532" s="75" t="s">
        <v>703</v>
      </c>
      <c r="C532" s="76" t="s">
        <v>693</v>
      </c>
      <c r="D532" s="75" t="s">
        <v>694</v>
      </c>
      <c r="E532" s="76" t="s">
        <v>695</v>
      </c>
      <c r="F532" s="75" t="s">
        <v>696</v>
      </c>
      <c r="G532" s="76" t="s">
        <v>661</v>
      </c>
      <c r="H532" s="75" t="s">
        <v>662</v>
      </c>
      <c r="I532" s="75" t="str">
        <f>IF(TableCoA[[#This Row],[Account]]&lt;1000,"Budget Account","Normal account")</f>
        <v>Normal account</v>
      </c>
    </row>
    <row r="533" spans="1:9" x14ac:dyDescent="0.2">
      <c r="A533" s="79">
        <v>4391</v>
      </c>
      <c r="B533" s="75" t="s">
        <v>704</v>
      </c>
      <c r="C533" s="76" t="s">
        <v>693</v>
      </c>
      <c r="D533" s="75" t="s">
        <v>694</v>
      </c>
      <c r="E533" s="76" t="s">
        <v>695</v>
      </c>
      <c r="F533" s="75" t="s">
        <v>696</v>
      </c>
      <c r="G533" s="76" t="s">
        <v>661</v>
      </c>
      <c r="H533" s="75" t="s">
        <v>662</v>
      </c>
      <c r="I533" s="75" t="str">
        <f>IF(TableCoA[[#This Row],[Account]]&lt;1000,"Budget Account","Normal account")</f>
        <v>Normal account</v>
      </c>
    </row>
    <row r="534" spans="1:9" x14ac:dyDescent="0.2">
      <c r="A534" s="79">
        <v>4396</v>
      </c>
      <c r="B534" s="75" t="s">
        <v>705</v>
      </c>
      <c r="C534" s="76" t="s">
        <v>693</v>
      </c>
      <c r="D534" s="75" t="s">
        <v>694</v>
      </c>
      <c r="E534" s="76" t="s">
        <v>695</v>
      </c>
      <c r="F534" s="75" t="s">
        <v>696</v>
      </c>
      <c r="G534" s="76" t="s">
        <v>661</v>
      </c>
      <c r="H534" s="75" t="s">
        <v>662</v>
      </c>
      <c r="I534" s="75" t="str">
        <f>IF(TableCoA[[#This Row],[Account]]&lt;1000,"Budget Account","Normal account")</f>
        <v>Normal account</v>
      </c>
    </row>
    <row r="535" spans="1:9" x14ac:dyDescent="0.2">
      <c r="A535" s="79">
        <v>4398</v>
      </c>
      <c r="B535" s="75" t="s">
        <v>706</v>
      </c>
      <c r="C535" s="76" t="s">
        <v>693</v>
      </c>
      <c r="D535" s="75" t="s">
        <v>694</v>
      </c>
      <c r="E535" s="76" t="s">
        <v>695</v>
      </c>
      <c r="F535" s="75" t="s">
        <v>696</v>
      </c>
      <c r="G535" s="76" t="s">
        <v>661</v>
      </c>
      <c r="H535" s="75" t="s">
        <v>662</v>
      </c>
      <c r="I535" s="75" t="str">
        <f>IF(TableCoA[[#This Row],[Account]]&lt;1000,"Budget Account","Normal account")</f>
        <v>Normal account</v>
      </c>
    </row>
    <row r="536" spans="1:9" x14ac:dyDescent="0.2">
      <c r="A536" s="79">
        <v>4399</v>
      </c>
      <c r="B536" s="75" t="s">
        <v>707</v>
      </c>
      <c r="C536" s="76" t="s">
        <v>693</v>
      </c>
      <c r="D536" s="75" t="s">
        <v>694</v>
      </c>
      <c r="E536" s="76" t="s">
        <v>695</v>
      </c>
      <c r="F536" s="75" t="s">
        <v>696</v>
      </c>
      <c r="G536" s="76" t="s">
        <v>661</v>
      </c>
      <c r="H536" s="75" t="s">
        <v>662</v>
      </c>
      <c r="I536" s="75" t="str">
        <f>IF(TableCoA[[#This Row],[Account]]&lt;1000,"Budget Account","Normal account")</f>
        <v>Normal account</v>
      </c>
    </row>
    <row r="537" spans="1:9" x14ac:dyDescent="0.2">
      <c r="A537" s="79">
        <v>4395</v>
      </c>
      <c r="B537" s="75" t="s">
        <v>708</v>
      </c>
      <c r="C537" s="76" t="s">
        <v>709</v>
      </c>
      <c r="D537" s="75" t="s">
        <v>710</v>
      </c>
      <c r="E537" s="76" t="s">
        <v>695</v>
      </c>
      <c r="F537" s="75" t="s">
        <v>696</v>
      </c>
      <c r="G537" s="76" t="s">
        <v>661</v>
      </c>
      <c r="H537" s="75" t="s">
        <v>662</v>
      </c>
      <c r="I537" s="75" t="str">
        <f>IF(TableCoA[[#This Row],[Account]]&lt;1000,"Budget Account","Normal account")</f>
        <v>Normal account</v>
      </c>
    </row>
    <row r="538" spans="1:9" x14ac:dyDescent="0.2">
      <c r="A538" s="79">
        <v>4390</v>
      </c>
      <c r="B538" s="75" t="s">
        <v>711</v>
      </c>
      <c r="C538" s="76" t="s">
        <v>712</v>
      </c>
      <c r="D538" s="75" t="s">
        <v>713</v>
      </c>
      <c r="E538" s="76" t="s">
        <v>695</v>
      </c>
      <c r="F538" s="75" t="s">
        <v>696</v>
      </c>
      <c r="G538" s="76" t="s">
        <v>661</v>
      </c>
      <c r="H538" s="75" t="s">
        <v>662</v>
      </c>
      <c r="I538" s="75" t="str">
        <f>IF(TableCoA[[#This Row],[Account]]&lt;1000,"Budget Account","Normal account")</f>
        <v>Normal account</v>
      </c>
    </row>
    <row r="539" spans="1:9" x14ac:dyDescent="0.2">
      <c r="A539" s="79">
        <v>4397</v>
      </c>
      <c r="B539" s="75" t="s">
        <v>714</v>
      </c>
      <c r="C539" s="76" t="s">
        <v>712</v>
      </c>
      <c r="D539" s="75" t="s">
        <v>713</v>
      </c>
      <c r="E539" s="76" t="s">
        <v>695</v>
      </c>
      <c r="F539" s="75" t="s">
        <v>696</v>
      </c>
      <c r="G539" s="76" t="s">
        <v>661</v>
      </c>
      <c r="H539" s="75" t="s">
        <v>662</v>
      </c>
      <c r="I539" s="75" t="str">
        <f>IF(TableCoA[[#This Row],[Account]]&lt;1000,"Budget Account","Normal account")</f>
        <v>Normal account</v>
      </c>
    </row>
    <row r="540" spans="1:9" x14ac:dyDescent="0.2">
      <c r="A540" s="79">
        <v>440</v>
      </c>
      <c r="B540" s="75" t="s">
        <v>715</v>
      </c>
      <c r="C540" s="76" t="s">
        <v>716</v>
      </c>
      <c r="D540" s="75" t="s">
        <v>715</v>
      </c>
      <c r="E540" s="76" t="s">
        <v>695</v>
      </c>
      <c r="F540" s="75" t="s">
        <v>696</v>
      </c>
      <c r="G540" s="76" t="s">
        <v>661</v>
      </c>
      <c r="H540" s="75" t="s">
        <v>662</v>
      </c>
      <c r="I540" s="75" t="str">
        <f>IF(TableCoA[[#This Row],[Account]]&lt;1000,"Budget Account","Normal account")</f>
        <v>Budget Account</v>
      </c>
    </row>
    <row r="541" spans="1:9" x14ac:dyDescent="0.2">
      <c r="A541" s="79">
        <v>4401</v>
      </c>
      <c r="B541" s="75" t="s">
        <v>717</v>
      </c>
      <c r="C541" s="76" t="s">
        <v>716</v>
      </c>
      <c r="D541" s="75" t="s">
        <v>715</v>
      </c>
      <c r="E541" s="76" t="s">
        <v>695</v>
      </c>
      <c r="F541" s="75" t="s">
        <v>696</v>
      </c>
      <c r="G541" s="76" t="s">
        <v>661</v>
      </c>
      <c r="H541" s="75" t="s">
        <v>662</v>
      </c>
      <c r="I541" s="75" t="str">
        <f>IF(TableCoA[[#This Row],[Account]]&lt;1000,"Budget Account","Normal account")</f>
        <v>Normal account</v>
      </c>
    </row>
    <row r="542" spans="1:9" x14ac:dyDescent="0.2">
      <c r="A542" s="79">
        <v>4402</v>
      </c>
      <c r="B542" s="75" t="s">
        <v>718</v>
      </c>
      <c r="C542" s="76" t="s">
        <v>716</v>
      </c>
      <c r="D542" s="75" t="s">
        <v>715</v>
      </c>
      <c r="E542" s="76" t="s">
        <v>695</v>
      </c>
      <c r="F542" s="75" t="s">
        <v>696</v>
      </c>
      <c r="G542" s="76" t="s">
        <v>661</v>
      </c>
      <c r="H542" s="75" t="s">
        <v>662</v>
      </c>
      <c r="I542" s="75" t="str">
        <f>IF(TableCoA[[#This Row],[Account]]&lt;1000,"Budget Account","Normal account")</f>
        <v>Normal account</v>
      </c>
    </row>
    <row r="543" spans="1:9" x14ac:dyDescent="0.2">
      <c r="A543" s="79">
        <v>4403</v>
      </c>
      <c r="B543" s="75" t="s">
        <v>719</v>
      </c>
      <c r="C543" s="76" t="s">
        <v>716</v>
      </c>
      <c r="D543" s="75" t="s">
        <v>715</v>
      </c>
      <c r="E543" s="76" t="s">
        <v>695</v>
      </c>
      <c r="F543" s="75" t="s">
        <v>696</v>
      </c>
      <c r="G543" s="76" t="s">
        <v>661</v>
      </c>
      <c r="H543" s="75" t="s">
        <v>662</v>
      </c>
      <c r="I543" s="75" t="str">
        <f>IF(TableCoA[[#This Row],[Account]]&lt;1000,"Budget Account","Normal account")</f>
        <v>Normal account</v>
      </c>
    </row>
    <row r="544" spans="1:9" x14ac:dyDescent="0.2">
      <c r="A544" s="79">
        <v>4404</v>
      </c>
      <c r="B544" s="75" t="s">
        <v>720</v>
      </c>
      <c r="C544" s="76" t="s">
        <v>716</v>
      </c>
      <c r="D544" s="75" t="s">
        <v>715</v>
      </c>
      <c r="E544" s="76" t="s">
        <v>695</v>
      </c>
      <c r="F544" s="75" t="s">
        <v>696</v>
      </c>
      <c r="G544" s="76" t="s">
        <v>661</v>
      </c>
      <c r="H544" s="75" t="s">
        <v>662</v>
      </c>
      <c r="I544" s="75" t="str">
        <f>IF(TableCoA[[#This Row],[Account]]&lt;1000,"Budget Account","Normal account")</f>
        <v>Normal account</v>
      </c>
    </row>
    <row r="545" spans="1:9" x14ac:dyDescent="0.2">
      <c r="A545" s="79">
        <v>4405</v>
      </c>
      <c r="B545" s="75" t="s">
        <v>721</v>
      </c>
      <c r="C545" s="76" t="s">
        <v>716</v>
      </c>
      <c r="D545" s="75" t="s">
        <v>715</v>
      </c>
      <c r="E545" s="76" t="s">
        <v>695</v>
      </c>
      <c r="F545" s="75" t="s">
        <v>696</v>
      </c>
      <c r="G545" s="76" t="s">
        <v>661</v>
      </c>
      <c r="H545" s="75" t="s">
        <v>662</v>
      </c>
      <c r="I545" s="75" t="str">
        <f>IF(TableCoA[[#This Row],[Account]]&lt;1000,"Budget Account","Normal account")</f>
        <v>Normal account</v>
      </c>
    </row>
    <row r="546" spans="1:9" x14ac:dyDescent="0.2">
      <c r="A546" s="79">
        <v>441</v>
      </c>
      <c r="B546" s="75" t="s">
        <v>722</v>
      </c>
      <c r="C546" s="76" t="s">
        <v>723</v>
      </c>
      <c r="D546" s="75" t="s">
        <v>722</v>
      </c>
      <c r="E546" s="76" t="s">
        <v>695</v>
      </c>
      <c r="F546" s="75" t="s">
        <v>696</v>
      </c>
      <c r="G546" s="76" t="s">
        <v>661</v>
      </c>
      <c r="H546" s="75" t="s">
        <v>662</v>
      </c>
      <c r="I546" s="75" t="str">
        <f>IF(TableCoA[[#This Row],[Account]]&lt;1000,"Budget Account","Normal account")</f>
        <v>Budget Account</v>
      </c>
    </row>
    <row r="547" spans="1:9" x14ac:dyDescent="0.2">
      <c r="A547" s="79">
        <v>4411</v>
      </c>
      <c r="B547" s="75" t="s">
        <v>724</v>
      </c>
      <c r="C547" s="76" t="s">
        <v>723</v>
      </c>
      <c r="D547" s="75" t="s">
        <v>722</v>
      </c>
      <c r="E547" s="76" t="s">
        <v>695</v>
      </c>
      <c r="F547" s="75" t="s">
        <v>696</v>
      </c>
      <c r="G547" s="76" t="s">
        <v>661</v>
      </c>
      <c r="H547" s="75" t="s">
        <v>662</v>
      </c>
      <c r="I547" s="75" t="str">
        <f>IF(TableCoA[[#This Row],[Account]]&lt;1000,"Budget Account","Normal account")</f>
        <v>Normal account</v>
      </c>
    </row>
    <row r="548" spans="1:9" x14ac:dyDescent="0.2">
      <c r="A548" s="79">
        <v>4412</v>
      </c>
      <c r="B548" s="75" t="s">
        <v>725</v>
      </c>
      <c r="C548" s="76" t="s">
        <v>723</v>
      </c>
      <c r="D548" s="75" t="s">
        <v>722</v>
      </c>
      <c r="E548" s="76" t="s">
        <v>695</v>
      </c>
      <c r="F548" s="75" t="s">
        <v>696</v>
      </c>
      <c r="G548" s="76" t="s">
        <v>661</v>
      </c>
      <c r="H548" s="75" t="s">
        <v>662</v>
      </c>
      <c r="I548" s="75" t="str">
        <f>IF(TableCoA[[#This Row],[Account]]&lt;1000,"Budget Account","Normal account")</f>
        <v>Normal account</v>
      </c>
    </row>
    <row r="549" spans="1:9" x14ac:dyDescent="0.2">
      <c r="A549" s="79">
        <v>4413</v>
      </c>
      <c r="B549" s="75" t="s">
        <v>726</v>
      </c>
      <c r="C549" s="76" t="s">
        <v>723</v>
      </c>
      <c r="D549" s="75" t="s">
        <v>722</v>
      </c>
      <c r="E549" s="76" t="s">
        <v>695</v>
      </c>
      <c r="F549" s="75" t="s">
        <v>696</v>
      </c>
      <c r="G549" s="76" t="s">
        <v>661</v>
      </c>
      <c r="H549" s="75" t="s">
        <v>662</v>
      </c>
      <c r="I549" s="75" t="str">
        <f>IF(TableCoA[[#This Row],[Account]]&lt;1000,"Budget Account","Normal account")</f>
        <v>Normal account</v>
      </c>
    </row>
    <row r="550" spans="1:9" x14ac:dyDescent="0.2">
      <c r="A550" s="79">
        <v>433</v>
      </c>
      <c r="B550" s="75" t="s">
        <v>727</v>
      </c>
      <c r="C550" s="76" t="s">
        <v>728</v>
      </c>
      <c r="D550" s="75" t="s">
        <v>727</v>
      </c>
      <c r="E550" s="76" t="s">
        <v>729</v>
      </c>
      <c r="F550" s="75" t="s">
        <v>730</v>
      </c>
      <c r="G550" s="76" t="s">
        <v>661</v>
      </c>
      <c r="H550" s="75" t="s">
        <v>662</v>
      </c>
      <c r="I550" s="75" t="str">
        <f>IF(TableCoA[[#This Row],[Account]]&lt;1000,"Budget Account","Normal account")</f>
        <v>Budget Account</v>
      </c>
    </row>
    <row r="551" spans="1:9" x14ac:dyDescent="0.2">
      <c r="A551" s="79">
        <v>4330</v>
      </c>
      <c r="B551" s="75" t="s">
        <v>731</v>
      </c>
      <c r="C551" s="76" t="s">
        <v>728</v>
      </c>
      <c r="D551" s="75" t="s">
        <v>727</v>
      </c>
      <c r="E551" s="76" t="s">
        <v>729</v>
      </c>
      <c r="F551" s="75" t="s">
        <v>730</v>
      </c>
      <c r="G551" s="76" t="s">
        <v>661</v>
      </c>
      <c r="H551" s="75" t="s">
        <v>662</v>
      </c>
      <c r="I551" s="75" t="str">
        <f>IF(TableCoA[[#This Row],[Account]]&lt;1000,"Budget Account","Normal account")</f>
        <v>Normal account</v>
      </c>
    </row>
    <row r="552" spans="1:9" x14ac:dyDescent="0.2">
      <c r="A552" s="79">
        <v>4331</v>
      </c>
      <c r="B552" s="75" t="s">
        <v>732</v>
      </c>
      <c r="C552" s="76" t="s">
        <v>728</v>
      </c>
      <c r="D552" s="75" t="s">
        <v>727</v>
      </c>
      <c r="E552" s="76" t="s">
        <v>729</v>
      </c>
      <c r="F552" s="75" t="s">
        <v>730</v>
      </c>
      <c r="G552" s="76" t="s">
        <v>661</v>
      </c>
      <c r="H552" s="75" t="s">
        <v>662</v>
      </c>
      <c r="I552" s="75" t="str">
        <f>IF(TableCoA[[#This Row],[Account]]&lt;1000,"Budget Account","Normal account")</f>
        <v>Normal account</v>
      </c>
    </row>
    <row r="553" spans="1:9" x14ac:dyDescent="0.2">
      <c r="A553" s="79">
        <v>4340</v>
      </c>
      <c r="B553" s="75" t="s">
        <v>733</v>
      </c>
      <c r="C553" s="76" t="s">
        <v>734</v>
      </c>
      <c r="D553" s="75" t="s">
        <v>735</v>
      </c>
      <c r="E553" s="76" t="s">
        <v>729</v>
      </c>
      <c r="F553" s="75" t="s">
        <v>730</v>
      </c>
      <c r="G553" s="76" t="s">
        <v>661</v>
      </c>
      <c r="H553" s="75" t="s">
        <v>662</v>
      </c>
      <c r="I553" s="75" t="str">
        <f>IF(TableCoA[[#This Row],[Account]]&lt;1000,"Budget Account","Normal account")</f>
        <v>Normal account</v>
      </c>
    </row>
    <row r="554" spans="1:9" x14ac:dyDescent="0.2">
      <c r="A554" s="79">
        <v>4341</v>
      </c>
      <c r="B554" s="75" t="s">
        <v>736</v>
      </c>
      <c r="C554" s="76" t="s">
        <v>734</v>
      </c>
      <c r="D554" s="75" t="s">
        <v>735</v>
      </c>
      <c r="E554" s="76" t="s">
        <v>729</v>
      </c>
      <c r="F554" s="75" t="s">
        <v>730</v>
      </c>
      <c r="G554" s="76" t="s">
        <v>661</v>
      </c>
      <c r="H554" s="75" t="s">
        <v>662</v>
      </c>
      <c r="I554" s="75" t="str">
        <f>IF(TableCoA[[#This Row],[Account]]&lt;1000,"Budget Account","Normal account")</f>
        <v>Normal account</v>
      </c>
    </row>
    <row r="555" spans="1:9" x14ac:dyDescent="0.2">
      <c r="A555" s="79">
        <v>4342</v>
      </c>
      <c r="B555" s="75" t="s">
        <v>737</v>
      </c>
      <c r="C555" s="76" t="s">
        <v>734</v>
      </c>
      <c r="D555" s="75" t="s">
        <v>735</v>
      </c>
      <c r="E555" s="76" t="s">
        <v>729</v>
      </c>
      <c r="F555" s="75" t="s">
        <v>730</v>
      </c>
      <c r="G555" s="76" t="s">
        <v>661</v>
      </c>
      <c r="H555" s="75" t="s">
        <v>662</v>
      </c>
      <c r="I555" s="75" t="str">
        <f>IF(TableCoA[[#This Row],[Account]]&lt;1000,"Budget Account","Normal account")</f>
        <v>Normal account</v>
      </c>
    </row>
    <row r="556" spans="1:9" x14ac:dyDescent="0.2">
      <c r="A556" s="79">
        <v>4350</v>
      </c>
      <c r="B556" s="75" t="s">
        <v>738</v>
      </c>
      <c r="C556" s="76" t="s">
        <v>739</v>
      </c>
      <c r="D556" s="75" t="s">
        <v>740</v>
      </c>
      <c r="E556" s="76" t="s">
        <v>729</v>
      </c>
      <c r="F556" s="75" t="s">
        <v>730</v>
      </c>
      <c r="G556" s="76" t="s">
        <v>661</v>
      </c>
      <c r="H556" s="75" t="s">
        <v>662</v>
      </c>
      <c r="I556" s="75" t="str">
        <f>IF(TableCoA[[#This Row],[Account]]&lt;1000,"Budget Account","Normal account")</f>
        <v>Normal account</v>
      </c>
    </row>
    <row r="557" spans="1:9" x14ac:dyDescent="0.2">
      <c r="A557" s="79">
        <v>4360</v>
      </c>
      <c r="B557" s="75" t="s">
        <v>741</v>
      </c>
      <c r="C557" s="76" t="s">
        <v>742</v>
      </c>
      <c r="D557" s="75" t="s">
        <v>743</v>
      </c>
      <c r="E557" s="76" t="s">
        <v>729</v>
      </c>
      <c r="F557" s="75" t="s">
        <v>730</v>
      </c>
      <c r="G557" s="76" t="s">
        <v>661</v>
      </c>
      <c r="H557" s="75" t="s">
        <v>662</v>
      </c>
      <c r="I557" s="75" t="str">
        <f>IF(TableCoA[[#This Row],[Account]]&lt;1000,"Budget Account","Normal account")</f>
        <v>Normal account</v>
      </c>
    </row>
    <row r="558" spans="1:9" x14ac:dyDescent="0.2">
      <c r="A558" s="79">
        <v>450</v>
      </c>
      <c r="B558" s="75" t="s">
        <v>744</v>
      </c>
      <c r="C558" s="76" t="s">
        <v>745</v>
      </c>
      <c r="D558" s="75" t="s">
        <v>746</v>
      </c>
      <c r="E558" s="76" t="s">
        <v>747</v>
      </c>
      <c r="F558" s="75" t="s">
        <v>748</v>
      </c>
      <c r="G558" s="76" t="s">
        <v>661</v>
      </c>
      <c r="H558" s="75" t="s">
        <v>662</v>
      </c>
      <c r="I558" s="75" t="str">
        <f>IF(TableCoA[[#This Row],[Account]]&lt;1000,"Budget Account","Normal account")</f>
        <v>Budget Account</v>
      </c>
    </row>
    <row r="559" spans="1:9" x14ac:dyDescent="0.2">
      <c r="A559" s="79">
        <v>4500</v>
      </c>
      <c r="B559" s="75" t="s">
        <v>749</v>
      </c>
      <c r="C559" s="76" t="s">
        <v>745</v>
      </c>
      <c r="D559" s="75" t="s">
        <v>746</v>
      </c>
      <c r="E559" s="76" t="s">
        <v>747</v>
      </c>
      <c r="F559" s="75" t="s">
        <v>748</v>
      </c>
      <c r="G559" s="76" t="s">
        <v>661</v>
      </c>
      <c r="H559" s="75" t="s">
        <v>662</v>
      </c>
      <c r="I559" s="75" t="str">
        <f>IF(TableCoA[[#This Row],[Account]]&lt;1000,"Budget Account","Normal account")</f>
        <v>Normal account</v>
      </c>
    </row>
    <row r="560" spans="1:9" x14ac:dyDescent="0.2">
      <c r="A560" s="79">
        <v>4501</v>
      </c>
      <c r="B560" s="75" t="s">
        <v>750</v>
      </c>
      <c r="C560" s="76" t="s">
        <v>745</v>
      </c>
      <c r="D560" s="75" t="s">
        <v>746</v>
      </c>
      <c r="E560" s="76" t="s">
        <v>747</v>
      </c>
      <c r="F560" s="75" t="s">
        <v>748</v>
      </c>
      <c r="G560" s="76" t="s">
        <v>661</v>
      </c>
      <c r="H560" s="75" t="s">
        <v>662</v>
      </c>
      <c r="I560" s="75" t="str">
        <f>IF(TableCoA[[#This Row],[Account]]&lt;1000,"Budget Account","Normal account")</f>
        <v>Normal account</v>
      </c>
    </row>
    <row r="561" spans="1:9" x14ac:dyDescent="0.2">
      <c r="A561" s="79">
        <v>4504</v>
      </c>
      <c r="B561" s="75" t="s">
        <v>751</v>
      </c>
      <c r="C561" s="76" t="s">
        <v>745</v>
      </c>
      <c r="D561" s="75" t="s">
        <v>746</v>
      </c>
      <c r="E561" s="76" t="s">
        <v>747</v>
      </c>
      <c r="F561" s="75" t="s">
        <v>748</v>
      </c>
      <c r="G561" s="76" t="s">
        <v>661</v>
      </c>
      <c r="H561" s="75" t="s">
        <v>662</v>
      </c>
      <c r="I561" s="75" t="str">
        <f>IF(TableCoA[[#This Row],[Account]]&lt;1000,"Budget Account","Normal account")</f>
        <v>Normal account</v>
      </c>
    </row>
    <row r="562" spans="1:9" x14ac:dyDescent="0.2">
      <c r="A562" s="79">
        <v>4505</v>
      </c>
      <c r="B562" s="75" t="s">
        <v>752</v>
      </c>
      <c r="C562" s="76" t="s">
        <v>745</v>
      </c>
      <c r="D562" s="75" t="s">
        <v>746</v>
      </c>
      <c r="E562" s="76" t="s">
        <v>747</v>
      </c>
      <c r="F562" s="75" t="s">
        <v>748</v>
      </c>
      <c r="G562" s="76" t="s">
        <v>661</v>
      </c>
      <c r="H562" s="75" t="s">
        <v>662</v>
      </c>
      <c r="I562" s="75" t="str">
        <f>IF(TableCoA[[#This Row],[Account]]&lt;1000,"Budget Account","Normal account")</f>
        <v>Normal account</v>
      </c>
    </row>
    <row r="563" spans="1:9" x14ac:dyDescent="0.2">
      <c r="A563" s="79">
        <v>4551</v>
      </c>
      <c r="B563" s="75" t="s">
        <v>753</v>
      </c>
      <c r="C563" s="76" t="s">
        <v>745</v>
      </c>
      <c r="D563" s="75" t="s">
        <v>746</v>
      </c>
      <c r="E563" s="76" t="s">
        <v>747</v>
      </c>
      <c r="F563" s="75" t="s">
        <v>748</v>
      </c>
      <c r="G563" s="76" t="s">
        <v>661</v>
      </c>
      <c r="H563" s="75" t="s">
        <v>662</v>
      </c>
      <c r="I563" s="75" t="str">
        <f>IF(TableCoA[[#This Row],[Account]]&lt;1000,"Budget Account","Normal account")</f>
        <v>Normal account</v>
      </c>
    </row>
    <row r="564" spans="1:9" x14ac:dyDescent="0.2">
      <c r="A564" s="79">
        <v>4552</v>
      </c>
      <c r="B564" s="75" t="s">
        <v>754</v>
      </c>
      <c r="C564" s="76" t="s">
        <v>745</v>
      </c>
      <c r="D564" s="75" t="s">
        <v>746</v>
      </c>
      <c r="E564" s="76" t="s">
        <v>747</v>
      </c>
      <c r="F564" s="75" t="s">
        <v>748</v>
      </c>
      <c r="G564" s="76" t="s">
        <v>661</v>
      </c>
      <c r="H564" s="75" t="s">
        <v>662</v>
      </c>
      <c r="I564" s="75" t="str">
        <f>IF(TableCoA[[#This Row],[Account]]&lt;1000,"Budget Account","Normal account")</f>
        <v>Normal account</v>
      </c>
    </row>
    <row r="565" spans="1:9" x14ac:dyDescent="0.2">
      <c r="A565" s="79">
        <v>4555</v>
      </c>
      <c r="B565" s="75" t="s">
        <v>755</v>
      </c>
      <c r="C565" s="76" t="s">
        <v>745</v>
      </c>
      <c r="D565" s="75" t="s">
        <v>746</v>
      </c>
      <c r="E565" s="76" t="s">
        <v>747</v>
      </c>
      <c r="F565" s="75" t="s">
        <v>748</v>
      </c>
      <c r="G565" s="76" t="s">
        <v>661</v>
      </c>
      <c r="H565" s="75" t="s">
        <v>662</v>
      </c>
      <c r="I565" s="75" t="str">
        <f>IF(TableCoA[[#This Row],[Account]]&lt;1000,"Budget Account","Normal account")</f>
        <v>Normal account</v>
      </c>
    </row>
    <row r="566" spans="1:9" x14ac:dyDescent="0.2">
      <c r="A566" s="79">
        <v>4581</v>
      </c>
      <c r="B566" s="75" t="s">
        <v>756</v>
      </c>
      <c r="C566" s="76" t="s">
        <v>745</v>
      </c>
      <c r="D566" s="75" t="s">
        <v>746</v>
      </c>
      <c r="E566" s="76" t="s">
        <v>747</v>
      </c>
      <c r="F566" s="75" t="s">
        <v>748</v>
      </c>
      <c r="G566" s="76" t="s">
        <v>661</v>
      </c>
      <c r="H566" s="75" t="s">
        <v>662</v>
      </c>
      <c r="I566" s="75" t="str">
        <f>IF(TableCoA[[#This Row],[Account]]&lt;1000,"Budget Account","Normal account")</f>
        <v>Normal account</v>
      </c>
    </row>
    <row r="567" spans="1:9" x14ac:dyDescent="0.2">
      <c r="A567" s="79">
        <v>4582</v>
      </c>
      <c r="B567" s="75" t="s">
        <v>757</v>
      </c>
      <c r="C567" s="76" t="s">
        <v>745</v>
      </c>
      <c r="D567" s="75" t="s">
        <v>746</v>
      </c>
      <c r="E567" s="76" t="s">
        <v>747</v>
      </c>
      <c r="F567" s="75" t="s">
        <v>748</v>
      </c>
      <c r="G567" s="76" t="s">
        <v>661</v>
      </c>
      <c r="H567" s="75" t="s">
        <v>662</v>
      </c>
      <c r="I567" s="75" t="str">
        <f>IF(TableCoA[[#This Row],[Account]]&lt;1000,"Budget Account","Normal account")</f>
        <v>Normal account</v>
      </c>
    </row>
    <row r="568" spans="1:9" x14ac:dyDescent="0.2">
      <c r="A568" s="79">
        <v>4585</v>
      </c>
      <c r="B568" s="75" t="s">
        <v>758</v>
      </c>
      <c r="C568" s="76" t="s">
        <v>745</v>
      </c>
      <c r="D568" s="75" t="s">
        <v>746</v>
      </c>
      <c r="E568" s="76" t="s">
        <v>747</v>
      </c>
      <c r="F568" s="75" t="s">
        <v>748</v>
      </c>
      <c r="G568" s="76" t="s">
        <v>661</v>
      </c>
      <c r="H568" s="75" t="s">
        <v>662</v>
      </c>
      <c r="I568" s="75" t="str">
        <f>IF(TableCoA[[#This Row],[Account]]&lt;1000,"Budget Account","Normal account")</f>
        <v>Normal account</v>
      </c>
    </row>
    <row r="569" spans="1:9" x14ac:dyDescent="0.2">
      <c r="A569" s="79">
        <v>4601</v>
      </c>
      <c r="B569" s="75" t="s">
        <v>759</v>
      </c>
      <c r="C569" s="76" t="s">
        <v>745</v>
      </c>
      <c r="D569" s="75" t="s">
        <v>746</v>
      </c>
      <c r="E569" s="76" t="s">
        <v>747</v>
      </c>
      <c r="F569" s="75" t="s">
        <v>748</v>
      </c>
      <c r="G569" s="76" t="s">
        <v>661</v>
      </c>
      <c r="H569" s="75" t="s">
        <v>662</v>
      </c>
      <c r="I569" s="75" t="str">
        <f>IF(TableCoA[[#This Row],[Account]]&lt;1000,"Budget Account","Normal account")</f>
        <v>Normal account</v>
      </c>
    </row>
    <row r="570" spans="1:9" x14ac:dyDescent="0.2">
      <c r="A570" s="79">
        <v>4602</v>
      </c>
      <c r="B570" s="75" t="s">
        <v>760</v>
      </c>
      <c r="C570" s="76" t="s">
        <v>745</v>
      </c>
      <c r="D570" s="75" t="s">
        <v>746</v>
      </c>
      <c r="E570" s="76" t="s">
        <v>747</v>
      </c>
      <c r="F570" s="75" t="s">
        <v>748</v>
      </c>
      <c r="G570" s="76" t="s">
        <v>661</v>
      </c>
      <c r="H570" s="75" t="s">
        <v>662</v>
      </c>
      <c r="I570" s="75" t="str">
        <f>IF(TableCoA[[#This Row],[Account]]&lt;1000,"Budget Account","Normal account")</f>
        <v>Normal account</v>
      </c>
    </row>
    <row r="571" spans="1:9" x14ac:dyDescent="0.2">
      <c r="A571" s="79">
        <v>4603</v>
      </c>
      <c r="B571" s="75" t="s">
        <v>761</v>
      </c>
      <c r="C571" s="76" t="s">
        <v>745</v>
      </c>
      <c r="D571" s="75" t="s">
        <v>746</v>
      </c>
      <c r="E571" s="76" t="s">
        <v>747</v>
      </c>
      <c r="F571" s="75" t="s">
        <v>748</v>
      </c>
      <c r="G571" s="76" t="s">
        <v>661</v>
      </c>
      <c r="H571" s="75" t="s">
        <v>662</v>
      </c>
      <c r="I571" s="75" t="str">
        <f>IF(TableCoA[[#This Row],[Account]]&lt;1000,"Budget Account","Normal account")</f>
        <v>Normal account</v>
      </c>
    </row>
    <row r="572" spans="1:9" x14ac:dyDescent="0.2">
      <c r="A572" s="79">
        <v>4604</v>
      </c>
      <c r="B572" s="75" t="s">
        <v>762</v>
      </c>
      <c r="C572" s="76" t="s">
        <v>745</v>
      </c>
      <c r="D572" s="75" t="s">
        <v>746</v>
      </c>
      <c r="E572" s="76" t="s">
        <v>747</v>
      </c>
      <c r="F572" s="75" t="s">
        <v>748</v>
      </c>
      <c r="G572" s="76" t="s">
        <v>661</v>
      </c>
      <c r="H572" s="75" t="s">
        <v>662</v>
      </c>
      <c r="I572" s="75" t="str">
        <f>IF(TableCoA[[#This Row],[Account]]&lt;1000,"Budget Account","Normal account")</f>
        <v>Normal account</v>
      </c>
    </row>
    <row r="573" spans="1:9" x14ac:dyDescent="0.2">
      <c r="A573" s="79">
        <v>4605</v>
      </c>
      <c r="B573" s="75" t="s">
        <v>763</v>
      </c>
      <c r="C573" s="76" t="s">
        <v>745</v>
      </c>
      <c r="D573" s="75" t="s">
        <v>746</v>
      </c>
      <c r="E573" s="76" t="s">
        <v>747</v>
      </c>
      <c r="F573" s="75" t="s">
        <v>748</v>
      </c>
      <c r="G573" s="76" t="s">
        <v>661</v>
      </c>
      <c r="H573" s="75" t="s">
        <v>662</v>
      </c>
      <c r="I573" s="75" t="str">
        <f>IF(TableCoA[[#This Row],[Account]]&lt;1000,"Budget Account","Normal account")</f>
        <v>Normal account</v>
      </c>
    </row>
    <row r="574" spans="1:9" x14ac:dyDescent="0.2">
      <c r="A574" s="79">
        <v>4606</v>
      </c>
      <c r="B574" s="75" t="s">
        <v>764</v>
      </c>
      <c r="C574" s="76" t="s">
        <v>745</v>
      </c>
      <c r="D574" s="75" t="s">
        <v>746</v>
      </c>
      <c r="E574" s="76" t="s">
        <v>747</v>
      </c>
      <c r="F574" s="75" t="s">
        <v>748</v>
      </c>
      <c r="G574" s="76" t="s">
        <v>661</v>
      </c>
      <c r="H574" s="75" t="s">
        <v>662</v>
      </c>
      <c r="I574" s="75" t="str">
        <f>IF(TableCoA[[#This Row],[Account]]&lt;1000,"Budget Account","Normal account")</f>
        <v>Normal account</v>
      </c>
    </row>
    <row r="575" spans="1:9" x14ac:dyDescent="0.2">
      <c r="A575" s="79">
        <v>4609</v>
      </c>
      <c r="B575" s="75" t="s">
        <v>765</v>
      </c>
      <c r="C575" s="76" t="s">
        <v>745</v>
      </c>
      <c r="D575" s="75" t="s">
        <v>746</v>
      </c>
      <c r="E575" s="76" t="s">
        <v>747</v>
      </c>
      <c r="F575" s="75" t="s">
        <v>748</v>
      </c>
      <c r="G575" s="76" t="s">
        <v>661</v>
      </c>
      <c r="H575" s="75" t="s">
        <v>662</v>
      </c>
      <c r="I575" s="75" t="str">
        <f>IF(TableCoA[[#This Row],[Account]]&lt;1000,"Budget Account","Normal account")</f>
        <v>Normal account</v>
      </c>
    </row>
    <row r="576" spans="1:9" x14ac:dyDescent="0.2">
      <c r="A576" s="79">
        <v>4610</v>
      </c>
      <c r="B576" s="75" t="s">
        <v>766</v>
      </c>
      <c r="C576" s="76" t="s">
        <v>745</v>
      </c>
      <c r="D576" s="75" t="s">
        <v>746</v>
      </c>
      <c r="E576" s="76" t="s">
        <v>747</v>
      </c>
      <c r="F576" s="75" t="s">
        <v>748</v>
      </c>
      <c r="G576" s="76" t="s">
        <v>661</v>
      </c>
      <c r="H576" s="75" t="s">
        <v>662</v>
      </c>
      <c r="I576" s="75" t="str">
        <f>IF(TableCoA[[#This Row],[Account]]&lt;1000,"Budget Account","Normal account")</f>
        <v>Normal account</v>
      </c>
    </row>
    <row r="577" spans="1:9" x14ac:dyDescent="0.2">
      <c r="A577" s="79">
        <v>4683</v>
      </c>
      <c r="B577" s="75" t="s">
        <v>767</v>
      </c>
      <c r="C577" s="76" t="s">
        <v>745</v>
      </c>
      <c r="D577" s="75" t="s">
        <v>746</v>
      </c>
      <c r="E577" s="76" t="s">
        <v>747</v>
      </c>
      <c r="F577" s="75" t="s">
        <v>748</v>
      </c>
      <c r="G577" s="76" t="s">
        <v>661</v>
      </c>
      <c r="H577" s="75" t="s">
        <v>662</v>
      </c>
      <c r="I577" s="75" t="str">
        <f>IF(TableCoA[[#This Row],[Account]]&lt;1000,"Budget Account","Normal account")</f>
        <v>Normal account</v>
      </c>
    </row>
    <row r="578" spans="1:9" x14ac:dyDescent="0.2">
      <c r="A578" s="79">
        <v>4700</v>
      </c>
      <c r="B578" s="75" t="s">
        <v>768</v>
      </c>
      <c r="C578" s="76" t="s">
        <v>745</v>
      </c>
      <c r="D578" s="75" t="s">
        <v>746</v>
      </c>
      <c r="E578" s="76" t="s">
        <v>747</v>
      </c>
      <c r="F578" s="75" t="s">
        <v>748</v>
      </c>
      <c r="G578" s="76" t="s">
        <v>661</v>
      </c>
      <c r="H578" s="75" t="s">
        <v>662</v>
      </c>
      <c r="I578" s="75" t="str">
        <f>IF(TableCoA[[#This Row],[Account]]&lt;1000,"Budget Account","Normal account")</f>
        <v>Normal account</v>
      </c>
    </row>
    <row r="579" spans="1:9" x14ac:dyDescent="0.2">
      <c r="A579" s="79">
        <v>4701</v>
      </c>
      <c r="B579" s="75" t="s">
        <v>769</v>
      </c>
      <c r="C579" s="76" t="s">
        <v>745</v>
      </c>
      <c r="D579" s="75" t="s">
        <v>746</v>
      </c>
      <c r="E579" s="76" t="s">
        <v>747</v>
      </c>
      <c r="F579" s="75" t="s">
        <v>748</v>
      </c>
      <c r="G579" s="76" t="s">
        <v>661</v>
      </c>
      <c r="H579" s="75" t="s">
        <v>662</v>
      </c>
      <c r="I579" s="75" t="str">
        <f>IF(TableCoA[[#This Row],[Account]]&lt;1000,"Budget Account","Normal account")</f>
        <v>Normal account</v>
      </c>
    </row>
    <row r="580" spans="1:9" x14ac:dyDescent="0.2">
      <c r="A580" s="79">
        <v>4702</v>
      </c>
      <c r="B580" s="75" t="s">
        <v>770</v>
      </c>
      <c r="C580" s="76" t="s">
        <v>745</v>
      </c>
      <c r="D580" s="75" t="s">
        <v>746</v>
      </c>
      <c r="E580" s="76" t="s">
        <v>747</v>
      </c>
      <c r="F580" s="75" t="s">
        <v>748</v>
      </c>
      <c r="G580" s="76" t="s">
        <v>661</v>
      </c>
      <c r="H580" s="75" t="s">
        <v>662</v>
      </c>
      <c r="I580" s="75" t="str">
        <f>IF(TableCoA[[#This Row],[Account]]&lt;1000,"Budget Account","Normal account")</f>
        <v>Normal account</v>
      </c>
    </row>
    <row r="581" spans="1:9" x14ac:dyDescent="0.2">
      <c r="A581" s="79">
        <v>4704</v>
      </c>
      <c r="B581" s="75" t="s">
        <v>771</v>
      </c>
      <c r="C581" s="76" t="s">
        <v>745</v>
      </c>
      <c r="D581" s="75" t="s">
        <v>746</v>
      </c>
      <c r="E581" s="76" t="s">
        <v>747</v>
      </c>
      <c r="F581" s="75" t="s">
        <v>748</v>
      </c>
      <c r="G581" s="76" t="s">
        <v>661</v>
      </c>
      <c r="H581" s="75" t="s">
        <v>662</v>
      </c>
      <c r="I581" s="75" t="str">
        <f>IF(TableCoA[[#This Row],[Account]]&lt;1000,"Budget Account","Normal account")</f>
        <v>Normal account</v>
      </c>
    </row>
    <row r="582" spans="1:9" x14ac:dyDescent="0.2">
      <c r="A582" s="79">
        <v>4705</v>
      </c>
      <c r="B582" s="75" t="s">
        <v>772</v>
      </c>
      <c r="C582" s="76" t="s">
        <v>745</v>
      </c>
      <c r="D582" s="75" t="s">
        <v>746</v>
      </c>
      <c r="E582" s="76" t="s">
        <v>747</v>
      </c>
      <c r="F582" s="75" t="s">
        <v>748</v>
      </c>
      <c r="G582" s="76" t="s">
        <v>661</v>
      </c>
      <c r="H582" s="75" t="s">
        <v>662</v>
      </c>
      <c r="I582" s="75" t="str">
        <f>IF(TableCoA[[#This Row],[Account]]&lt;1000,"Budget Account","Normal account")</f>
        <v>Normal account</v>
      </c>
    </row>
    <row r="583" spans="1:9" x14ac:dyDescent="0.2">
      <c r="A583" s="79">
        <v>4706</v>
      </c>
      <c r="B583" s="75" t="s">
        <v>773</v>
      </c>
      <c r="C583" s="76" t="s">
        <v>745</v>
      </c>
      <c r="D583" s="75" t="s">
        <v>746</v>
      </c>
      <c r="E583" s="76" t="s">
        <v>747</v>
      </c>
      <c r="F583" s="75" t="s">
        <v>748</v>
      </c>
      <c r="G583" s="76" t="s">
        <v>661</v>
      </c>
      <c r="H583" s="75" t="s">
        <v>662</v>
      </c>
      <c r="I583" s="75" t="str">
        <f>IF(TableCoA[[#This Row],[Account]]&lt;1000,"Budget Account","Normal account")</f>
        <v>Normal account</v>
      </c>
    </row>
    <row r="584" spans="1:9" x14ac:dyDescent="0.2">
      <c r="A584" s="79">
        <v>4707</v>
      </c>
      <c r="B584" s="75" t="s">
        <v>774</v>
      </c>
      <c r="C584" s="76" t="s">
        <v>745</v>
      </c>
      <c r="D584" s="75" t="s">
        <v>746</v>
      </c>
      <c r="E584" s="76" t="s">
        <v>747</v>
      </c>
      <c r="F584" s="75" t="s">
        <v>748</v>
      </c>
      <c r="G584" s="76" t="s">
        <v>661</v>
      </c>
      <c r="H584" s="75" t="s">
        <v>662</v>
      </c>
      <c r="I584" s="75" t="str">
        <f>IF(TableCoA[[#This Row],[Account]]&lt;1000,"Budget Account","Normal account")</f>
        <v>Normal account</v>
      </c>
    </row>
    <row r="585" spans="1:9" x14ac:dyDescent="0.2">
      <c r="A585" s="79">
        <v>4708</v>
      </c>
      <c r="B585" s="75" t="s">
        <v>775</v>
      </c>
      <c r="C585" s="76" t="s">
        <v>745</v>
      </c>
      <c r="D585" s="75" t="s">
        <v>746</v>
      </c>
      <c r="E585" s="76" t="s">
        <v>747</v>
      </c>
      <c r="F585" s="75" t="s">
        <v>748</v>
      </c>
      <c r="G585" s="76" t="s">
        <v>661</v>
      </c>
      <c r="H585" s="75" t="s">
        <v>662</v>
      </c>
      <c r="I585" s="75" t="str">
        <f>IF(TableCoA[[#This Row],[Account]]&lt;1000,"Budget Account","Normal account")</f>
        <v>Normal account</v>
      </c>
    </row>
    <row r="586" spans="1:9" x14ac:dyDescent="0.2">
      <c r="A586" s="79">
        <v>4709</v>
      </c>
      <c r="B586" s="75" t="s">
        <v>776</v>
      </c>
      <c r="C586" s="76" t="s">
        <v>745</v>
      </c>
      <c r="D586" s="75" t="s">
        <v>746</v>
      </c>
      <c r="E586" s="76" t="s">
        <v>747</v>
      </c>
      <c r="F586" s="75" t="s">
        <v>748</v>
      </c>
      <c r="G586" s="76" t="s">
        <v>661</v>
      </c>
      <c r="H586" s="75" t="s">
        <v>662</v>
      </c>
      <c r="I586" s="75" t="str">
        <f>IF(TableCoA[[#This Row],[Account]]&lt;1000,"Budget Account","Normal account")</f>
        <v>Normal account</v>
      </c>
    </row>
    <row r="587" spans="1:9" x14ac:dyDescent="0.2">
      <c r="A587" s="79">
        <v>4710</v>
      </c>
      <c r="B587" s="75" t="s">
        <v>777</v>
      </c>
      <c r="C587" s="76" t="s">
        <v>745</v>
      </c>
      <c r="D587" s="75" t="s">
        <v>746</v>
      </c>
      <c r="E587" s="76" t="s">
        <v>747</v>
      </c>
      <c r="F587" s="75" t="s">
        <v>748</v>
      </c>
      <c r="G587" s="76" t="s">
        <v>661</v>
      </c>
      <c r="H587" s="75" t="s">
        <v>662</v>
      </c>
      <c r="I587" s="75" t="str">
        <f>IF(TableCoA[[#This Row],[Account]]&lt;1000,"Budget Account","Normal account")</f>
        <v>Normal account</v>
      </c>
    </row>
    <row r="588" spans="1:9" x14ac:dyDescent="0.2">
      <c r="A588" s="79">
        <v>4711</v>
      </c>
      <c r="B588" s="75" t="s">
        <v>778</v>
      </c>
      <c r="C588" s="76" t="s">
        <v>745</v>
      </c>
      <c r="D588" s="75" t="s">
        <v>746</v>
      </c>
      <c r="E588" s="76" t="s">
        <v>747</v>
      </c>
      <c r="F588" s="75" t="s">
        <v>748</v>
      </c>
      <c r="G588" s="76" t="s">
        <v>661</v>
      </c>
      <c r="H588" s="75" t="s">
        <v>662</v>
      </c>
      <c r="I588" s="75" t="str">
        <f>IF(TableCoA[[#This Row],[Account]]&lt;1000,"Budget Account","Normal account")</f>
        <v>Normal account</v>
      </c>
    </row>
    <row r="589" spans="1:9" x14ac:dyDescent="0.2">
      <c r="A589" s="79">
        <v>4712</v>
      </c>
      <c r="B589" s="75" t="s">
        <v>779</v>
      </c>
      <c r="C589" s="76" t="s">
        <v>745</v>
      </c>
      <c r="D589" s="75" t="s">
        <v>746</v>
      </c>
      <c r="E589" s="76" t="s">
        <v>747</v>
      </c>
      <c r="F589" s="75" t="s">
        <v>748</v>
      </c>
      <c r="G589" s="76" t="s">
        <v>661</v>
      </c>
      <c r="H589" s="75" t="s">
        <v>662</v>
      </c>
      <c r="I589" s="75" t="str">
        <f>IF(TableCoA[[#This Row],[Account]]&lt;1000,"Budget Account","Normal account")</f>
        <v>Normal account</v>
      </c>
    </row>
    <row r="590" spans="1:9" x14ac:dyDescent="0.2">
      <c r="A590" s="79">
        <v>4713</v>
      </c>
      <c r="B590" s="75" t="s">
        <v>780</v>
      </c>
      <c r="C590" s="76" t="s">
        <v>745</v>
      </c>
      <c r="D590" s="75" t="s">
        <v>746</v>
      </c>
      <c r="E590" s="76" t="s">
        <v>747</v>
      </c>
      <c r="F590" s="75" t="s">
        <v>748</v>
      </c>
      <c r="G590" s="76" t="s">
        <v>661</v>
      </c>
      <c r="H590" s="75" t="s">
        <v>662</v>
      </c>
      <c r="I590" s="75" t="str">
        <f>IF(TableCoA[[#This Row],[Account]]&lt;1000,"Budget Account","Normal account")</f>
        <v>Normal account</v>
      </c>
    </row>
    <row r="591" spans="1:9" x14ac:dyDescent="0.2">
      <c r="A591" s="79">
        <v>4714</v>
      </c>
      <c r="B591" s="75" t="s">
        <v>781</v>
      </c>
      <c r="C591" s="76" t="s">
        <v>745</v>
      </c>
      <c r="D591" s="75" t="s">
        <v>746</v>
      </c>
      <c r="E591" s="76" t="s">
        <v>747</v>
      </c>
      <c r="F591" s="75" t="s">
        <v>748</v>
      </c>
      <c r="G591" s="76" t="s">
        <v>661</v>
      </c>
      <c r="H591" s="75" t="s">
        <v>662</v>
      </c>
      <c r="I591" s="75" t="str">
        <f>IF(TableCoA[[#This Row],[Account]]&lt;1000,"Budget Account","Normal account")</f>
        <v>Normal account</v>
      </c>
    </row>
    <row r="592" spans="1:9" x14ac:dyDescent="0.2">
      <c r="A592" s="79">
        <v>4781</v>
      </c>
      <c r="B592" s="75" t="s">
        <v>782</v>
      </c>
      <c r="C592" s="76" t="s">
        <v>745</v>
      </c>
      <c r="D592" s="75" t="s">
        <v>746</v>
      </c>
      <c r="E592" s="76" t="s">
        <v>747</v>
      </c>
      <c r="F592" s="75" t="s">
        <v>748</v>
      </c>
      <c r="G592" s="76" t="s">
        <v>661</v>
      </c>
      <c r="H592" s="75" t="s">
        <v>662</v>
      </c>
      <c r="I592" s="75" t="str">
        <f>IF(TableCoA[[#This Row],[Account]]&lt;1000,"Budget Account","Normal account")</f>
        <v>Normal account</v>
      </c>
    </row>
    <row r="593" spans="1:9" x14ac:dyDescent="0.2">
      <c r="A593" s="79">
        <v>4782</v>
      </c>
      <c r="B593" s="75" t="s">
        <v>783</v>
      </c>
      <c r="C593" s="76" t="s">
        <v>745</v>
      </c>
      <c r="D593" s="75" t="s">
        <v>746</v>
      </c>
      <c r="E593" s="76" t="s">
        <v>747</v>
      </c>
      <c r="F593" s="75" t="s">
        <v>748</v>
      </c>
      <c r="G593" s="76" t="s">
        <v>661</v>
      </c>
      <c r="H593" s="75" t="s">
        <v>662</v>
      </c>
      <c r="I593" s="75" t="str">
        <f>IF(TableCoA[[#This Row],[Account]]&lt;1000,"Budget Account","Normal account")</f>
        <v>Normal account</v>
      </c>
    </row>
    <row r="594" spans="1:9" x14ac:dyDescent="0.2">
      <c r="A594" s="79">
        <v>4783</v>
      </c>
      <c r="B594" s="75" t="s">
        <v>784</v>
      </c>
      <c r="C594" s="76" t="s">
        <v>745</v>
      </c>
      <c r="D594" s="75" t="s">
        <v>746</v>
      </c>
      <c r="E594" s="76" t="s">
        <v>747</v>
      </c>
      <c r="F594" s="75" t="s">
        <v>748</v>
      </c>
      <c r="G594" s="76" t="s">
        <v>661</v>
      </c>
      <c r="H594" s="75" t="s">
        <v>662</v>
      </c>
      <c r="I594" s="75" t="str">
        <f>IF(TableCoA[[#This Row],[Account]]&lt;1000,"Budget Account","Normal account")</f>
        <v>Normal account</v>
      </c>
    </row>
    <row r="595" spans="1:9" x14ac:dyDescent="0.2">
      <c r="A595" s="79">
        <v>4901</v>
      </c>
      <c r="B595" s="75" t="s">
        <v>785</v>
      </c>
      <c r="C595" s="76" t="s">
        <v>745</v>
      </c>
      <c r="D595" s="75" t="s">
        <v>746</v>
      </c>
      <c r="E595" s="76" t="s">
        <v>747</v>
      </c>
      <c r="F595" s="75" t="s">
        <v>748</v>
      </c>
      <c r="G595" s="76" t="s">
        <v>661</v>
      </c>
      <c r="H595" s="75" t="s">
        <v>662</v>
      </c>
      <c r="I595" s="75" t="str">
        <f>IF(TableCoA[[#This Row],[Account]]&lt;1000,"Budget Account","Normal account")</f>
        <v>Normal account</v>
      </c>
    </row>
    <row r="596" spans="1:9" x14ac:dyDescent="0.2">
      <c r="A596" s="79">
        <v>4812</v>
      </c>
      <c r="B596" s="75" t="s">
        <v>786</v>
      </c>
      <c r="C596" s="76" t="s">
        <v>787</v>
      </c>
      <c r="D596" s="75" t="s">
        <v>788</v>
      </c>
      <c r="E596" s="76" t="s">
        <v>747</v>
      </c>
      <c r="F596" s="75" t="s">
        <v>748</v>
      </c>
      <c r="G596" s="76" t="s">
        <v>661</v>
      </c>
      <c r="H596" s="75" t="s">
        <v>662</v>
      </c>
      <c r="I596" s="75" t="str">
        <f>IF(TableCoA[[#This Row],[Account]]&lt;1000,"Budget Account","Normal account")</f>
        <v>Normal account</v>
      </c>
    </row>
    <row r="597" spans="1:9" x14ac:dyDescent="0.2">
      <c r="A597" s="79">
        <v>4815</v>
      </c>
      <c r="B597" s="75" t="s">
        <v>789</v>
      </c>
      <c r="C597" s="76" t="s">
        <v>787</v>
      </c>
      <c r="D597" s="75" t="s">
        <v>788</v>
      </c>
      <c r="E597" s="76" t="s">
        <v>747</v>
      </c>
      <c r="F597" s="75" t="s">
        <v>748</v>
      </c>
      <c r="G597" s="76" t="s">
        <v>661</v>
      </c>
      <c r="H597" s="75" t="s">
        <v>662</v>
      </c>
      <c r="I597" s="75" t="str">
        <f>IF(TableCoA[[#This Row],[Account]]&lt;1000,"Budget Account","Normal account")</f>
        <v>Normal account</v>
      </c>
    </row>
    <row r="598" spans="1:9" x14ac:dyDescent="0.2">
      <c r="A598" s="79">
        <v>4822</v>
      </c>
      <c r="B598" s="75" t="s">
        <v>790</v>
      </c>
      <c r="C598" s="76" t="s">
        <v>787</v>
      </c>
      <c r="D598" s="75" t="s">
        <v>788</v>
      </c>
      <c r="E598" s="76" t="s">
        <v>747</v>
      </c>
      <c r="F598" s="75" t="s">
        <v>748</v>
      </c>
      <c r="G598" s="76" t="s">
        <v>661</v>
      </c>
      <c r="H598" s="75" t="s">
        <v>662</v>
      </c>
      <c r="I598" s="75" t="str">
        <f>IF(TableCoA[[#This Row],[Account]]&lt;1000,"Budget Account","Normal account")</f>
        <v>Normal account</v>
      </c>
    </row>
    <row r="599" spans="1:9" x14ac:dyDescent="0.2">
      <c r="A599" s="79">
        <v>4832</v>
      </c>
      <c r="B599" s="75" t="s">
        <v>791</v>
      </c>
      <c r="C599" s="76" t="s">
        <v>787</v>
      </c>
      <c r="D599" s="75" t="s">
        <v>788</v>
      </c>
      <c r="E599" s="76" t="s">
        <v>747</v>
      </c>
      <c r="F599" s="75" t="s">
        <v>748</v>
      </c>
      <c r="G599" s="76" t="s">
        <v>661</v>
      </c>
      <c r="H599" s="75" t="s">
        <v>662</v>
      </c>
      <c r="I599" s="75" t="str">
        <f>IF(TableCoA[[#This Row],[Account]]&lt;1000,"Budget Account","Normal account")</f>
        <v>Normal account</v>
      </c>
    </row>
    <row r="600" spans="1:9" x14ac:dyDescent="0.2">
      <c r="A600" s="79">
        <v>4833</v>
      </c>
      <c r="B600" s="75" t="s">
        <v>792</v>
      </c>
      <c r="C600" s="76" t="s">
        <v>787</v>
      </c>
      <c r="D600" s="75" t="s">
        <v>788</v>
      </c>
      <c r="E600" s="76" t="s">
        <v>747</v>
      </c>
      <c r="F600" s="75" t="s">
        <v>748</v>
      </c>
      <c r="G600" s="76" t="s">
        <v>661</v>
      </c>
      <c r="H600" s="75" t="s">
        <v>662</v>
      </c>
      <c r="I600" s="75" t="str">
        <f>IF(TableCoA[[#This Row],[Account]]&lt;1000,"Budget Account","Normal account")</f>
        <v>Normal account</v>
      </c>
    </row>
    <row r="601" spans="1:9" x14ac:dyDescent="0.2">
      <c r="A601" s="79">
        <v>4838</v>
      </c>
      <c r="B601" s="75" t="s">
        <v>793</v>
      </c>
      <c r="C601" s="76" t="s">
        <v>787</v>
      </c>
      <c r="D601" s="75" t="s">
        <v>788</v>
      </c>
      <c r="E601" s="76" t="s">
        <v>747</v>
      </c>
      <c r="F601" s="75" t="s">
        <v>748</v>
      </c>
      <c r="G601" s="76" t="s">
        <v>661</v>
      </c>
      <c r="H601" s="75" t="s">
        <v>662</v>
      </c>
      <c r="I601" s="75" t="str">
        <f>IF(TableCoA[[#This Row],[Account]]&lt;1000,"Budget Account","Normal account")</f>
        <v>Normal account</v>
      </c>
    </row>
    <row r="602" spans="1:9" x14ac:dyDescent="0.2">
      <c r="A602" s="79">
        <v>4903</v>
      </c>
      <c r="B602" s="75" t="s">
        <v>794</v>
      </c>
      <c r="C602" s="76" t="s">
        <v>787</v>
      </c>
      <c r="D602" s="75" t="s">
        <v>788</v>
      </c>
      <c r="E602" s="76" t="s">
        <v>747</v>
      </c>
      <c r="F602" s="75" t="s">
        <v>748</v>
      </c>
      <c r="G602" s="76" t="s">
        <v>661</v>
      </c>
      <c r="H602" s="75" t="s">
        <v>662</v>
      </c>
      <c r="I602" s="75" t="str">
        <f>IF(TableCoA[[#This Row],[Account]]&lt;1000,"Budget Account","Normal account")</f>
        <v>Normal account</v>
      </c>
    </row>
    <row r="603" spans="1:9" x14ac:dyDescent="0.2">
      <c r="A603" s="79">
        <v>4801</v>
      </c>
      <c r="B603" s="75" t="s">
        <v>795</v>
      </c>
      <c r="C603" s="76" t="s">
        <v>796</v>
      </c>
      <c r="D603" s="75" t="s">
        <v>797</v>
      </c>
      <c r="E603" s="76" t="s">
        <v>747</v>
      </c>
      <c r="F603" s="75" t="s">
        <v>748</v>
      </c>
      <c r="G603" s="76" t="s">
        <v>661</v>
      </c>
      <c r="H603" s="75" t="s">
        <v>662</v>
      </c>
      <c r="I603" s="75" t="str">
        <f>IF(TableCoA[[#This Row],[Account]]&lt;1000,"Budget Account","Normal account")</f>
        <v>Normal account</v>
      </c>
    </row>
    <row r="604" spans="1:9" x14ac:dyDescent="0.2">
      <c r="A604" s="79">
        <v>4811</v>
      </c>
      <c r="B604" s="75" t="s">
        <v>798</v>
      </c>
      <c r="C604" s="76" t="s">
        <v>796</v>
      </c>
      <c r="D604" s="75" t="s">
        <v>797</v>
      </c>
      <c r="E604" s="76" t="s">
        <v>747</v>
      </c>
      <c r="F604" s="75" t="s">
        <v>748</v>
      </c>
      <c r="G604" s="76" t="s">
        <v>661</v>
      </c>
      <c r="H604" s="75" t="s">
        <v>662</v>
      </c>
      <c r="I604" s="75" t="str">
        <f>IF(TableCoA[[#This Row],[Account]]&lt;1000,"Budget Account","Normal account")</f>
        <v>Normal account</v>
      </c>
    </row>
    <row r="605" spans="1:9" x14ac:dyDescent="0.2">
      <c r="A605" s="79">
        <v>4834</v>
      </c>
      <c r="B605" s="75" t="s">
        <v>799</v>
      </c>
      <c r="C605" s="76" t="s">
        <v>796</v>
      </c>
      <c r="D605" s="75" t="s">
        <v>797</v>
      </c>
      <c r="E605" s="76" t="s">
        <v>747</v>
      </c>
      <c r="F605" s="75" t="s">
        <v>748</v>
      </c>
      <c r="G605" s="76" t="s">
        <v>661</v>
      </c>
      <c r="H605" s="75" t="s">
        <v>662</v>
      </c>
      <c r="I605" s="75" t="str">
        <f>IF(TableCoA[[#This Row],[Account]]&lt;1000,"Budget Account","Normal account")</f>
        <v>Normal account</v>
      </c>
    </row>
    <row r="606" spans="1:9" x14ac:dyDescent="0.2">
      <c r="A606" s="79">
        <v>4835</v>
      </c>
      <c r="B606" s="75" t="s">
        <v>800</v>
      </c>
      <c r="C606" s="76" t="s">
        <v>796</v>
      </c>
      <c r="D606" s="75" t="s">
        <v>797</v>
      </c>
      <c r="E606" s="76" t="s">
        <v>747</v>
      </c>
      <c r="F606" s="75" t="s">
        <v>748</v>
      </c>
      <c r="G606" s="76" t="s">
        <v>661</v>
      </c>
      <c r="H606" s="75" t="s">
        <v>662</v>
      </c>
      <c r="I606" s="75" t="str">
        <f>IF(TableCoA[[#This Row],[Account]]&lt;1000,"Budget Account","Normal account")</f>
        <v>Normal account</v>
      </c>
    </row>
    <row r="607" spans="1:9" x14ac:dyDescent="0.2">
      <c r="A607" s="79">
        <v>4836</v>
      </c>
      <c r="B607" s="75" t="s">
        <v>801</v>
      </c>
      <c r="C607" s="76" t="s">
        <v>796</v>
      </c>
      <c r="D607" s="75" t="s">
        <v>797</v>
      </c>
      <c r="E607" s="76" t="s">
        <v>747</v>
      </c>
      <c r="F607" s="75" t="s">
        <v>748</v>
      </c>
      <c r="G607" s="76" t="s">
        <v>661</v>
      </c>
      <c r="H607" s="75" t="s">
        <v>662</v>
      </c>
      <c r="I607" s="75" t="str">
        <f>IF(TableCoA[[#This Row],[Account]]&lt;1000,"Budget Account","Normal account")</f>
        <v>Normal account</v>
      </c>
    </row>
    <row r="608" spans="1:9" x14ac:dyDescent="0.2">
      <c r="A608" s="79">
        <v>4902</v>
      </c>
      <c r="B608" s="75" t="s">
        <v>802</v>
      </c>
      <c r="C608" s="76" t="s">
        <v>796</v>
      </c>
      <c r="D608" s="75" t="s">
        <v>797</v>
      </c>
      <c r="E608" s="76" t="s">
        <v>747</v>
      </c>
      <c r="F608" s="75" t="s">
        <v>748</v>
      </c>
      <c r="G608" s="76" t="s">
        <v>661</v>
      </c>
      <c r="H608" s="75" t="s">
        <v>662</v>
      </c>
      <c r="I608" s="75" t="str">
        <f>IF(TableCoA[[#This Row],[Account]]&lt;1000,"Budget Account","Normal account")</f>
        <v>Normal account</v>
      </c>
    </row>
    <row r="609" spans="1:9" x14ac:dyDescent="0.2">
      <c r="A609" s="79">
        <v>4905</v>
      </c>
      <c r="B609" s="75" t="s">
        <v>803</v>
      </c>
      <c r="C609" s="76" t="s">
        <v>796</v>
      </c>
      <c r="D609" s="75" t="s">
        <v>797</v>
      </c>
      <c r="E609" s="76" t="s">
        <v>747</v>
      </c>
      <c r="F609" s="75" t="s">
        <v>748</v>
      </c>
      <c r="G609" s="76" t="s">
        <v>661</v>
      </c>
      <c r="H609" s="75" t="s">
        <v>662</v>
      </c>
      <c r="I609" s="75" t="str">
        <f>IF(TableCoA[[#This Row],[Account]]&lt;1000,"Budget Account","Normal account")</f>
        <v>Normal account</v>
      </c>
    </row>
    <row r="610" spans="1:9" x14ac:dyDescent="0.2">
      <c r="A610" s="79">
        <v>495</v>
      </c>
      <c r="B610" s="75" t="s">
        <v>804</v>
      </c>
      <c r="C610" s="76" t="s">
        <v>805</v>
      </c>
      <c r="D610" s="75" t="s">
        <v>806</v>
      </c>
      <c r="E610" s="76" t="s">
        <v>807</v>
      </c>
      <c r="F610" s="75" t="s">
        <v>808</v>
      </c>
      <c r="G610" s="76" t="s">
        <v>661</v>
      </c>
      <c r="H610" s="75" t="s">
        <v>662</v>
      </c>
      <c r="I610" s="75" t="str">
        <f>IF(TableCoA[[#This Row],[Account]]&lt;1000,"Budget Account","Normal account")</f>
        <v>Budget Account</v>
      </c>
    </row>
    <row r="611" spans="1:9" x14ac:dyDescent="0.2">
      <c r="A611" s="79">
        <v>4951</v>
      </c>
      <c r="B611" s="75" t="s">
        <v>809</v>
      </c>
      <c r="C611" s="76" t="s">
        <v>805</v>
      </c>
      <c r="D611" s="75" t="s">
        <v>806</v>
      </c>
      <c r="E611" s="76" t="s">
        <v>807</v>
      </c>
      <c r="F611" s="75" t="s">
        <v>808</v>
      </c>
      <c r="G611" s="76" t="s">
        <v>661</v>
      </c>
      <c r="H611" s="75" t="s">
        <v>662</v>
      </c>
      <c r="I611" s="75" t="str">
        <f>IF(TableCoA[[#This Row],[Account]]&lt;1000,"Budget Account","Normal account")</f>
        <v>Normal account</v>
      </c>
    </row>
    <row r="612" spans="1:9" x14ac:dyDescent="0.2">
      <c r="A612" s="79">
        <v>4952</v>
      </c>
      <c r="B612" s="75" t="s">
        <v>810</v>
      </c>
      <c r="C612" s="76" t="s">
        <v>805</v>
      </c>
      <c r="D612" s="75" t="s">
        <v>806</v>
      </c>
      <c r="E612" s="76" t="s">
        <v>807</v>
      </c>
      <c r="F612" s="75" t="s">
        <v>808</v>
      </c>
      <c r="G612" s="76" t="s">
        <v>661</v>
      </c>
      <c r="H612" s="75" t="s">
        <v>662</v>
      </c>
      <c r="I612" s="75" t="str">
        <f>IF(TableCoA[[#This Row],[Account]]&lt;1000,"Budget Account","Normal account")</f>
        <v>Normal account</v>
      </c>
    </row>
    <row r="613" spans="1:9" x14ac:dyDescent="0.2">
      <c r="A613" s="79">
        <v>4953</v>
      </c>
      <c r="B613" s="75" t="s">
        <v>811</v>
      </c>
      <c r="C613" s="76" t="s">
        <v>805</v>
      </c>
      <c r="D613" s="75" t="s">
        <v>806</v>
      </c>
      <c r="E613" s="76" t="s">
        <v>807</v>
      </c>
      <c r="F613" s="75" t="s">
        <v>808</v>
      </c>
      <c r="G613" s="76" t="s">
        <v>661</v>
      </c>
      <c r="H613" s="75" t="s">
        <v>662</v>
      </c>
      <c r="I613" s="75" t="str">
        <f>IF(TableCoA[[#This Row],[Account]]&lt;1000,"Budget Account","Normal account")</f>
        <v>Normal account</v>
      </c>
    </row>
    <row r="614" spans="1:9" x14ac:dyDescent="0.2">
      <c r="A614" s="79">
        <v>4959</v>
      </c>
      <c r="B614" s="75" t="s">
        <v>812</v>
      </c>
      <c r="C614" s="76" t="s">
        <v>805</v>
      </c>
      <c r="D614" s="75" t="s">
        <v>806</v>
      </c>
      <c r="E614" s="76" t="s">
        <v>807</v>
      </c>
      <c r="F614" s="75" t="s">
        <v>808</v>
      </c>
      <c r="G614" s="76" t="s">
        <v>661</v>
      </c>
      <c r="H614" s="75" t="s">
        <v>662</v>
      </c>
      <c r="I614" s="75" t="str">
        <f>IF(TableCoA[[#This Row],[Account]]&lt;1000,"Budget Account","Normal account")</f>
        <v>Normal account</v>
      </c>
    </row>
    <row r="615" spans="1:9" x14ac:dyDescent="0.2">
      <c r="A615" s="79">
        <v>4961</v>
      </c>
      <c r="B615" s="75" t="s">
        <v>813</v>
      </c>
      <c r="C615" s="76" t="s">
        <v>814</v>
      </c>
      <c r="D615" s="75" t="s">
        <v>815</v>
      </c>
      <c r="E615" s="76" t="s">
        <v>807</v>
      </c>
      <c r="F615" s="75" t="s">
        <v>808</v>
      </c>
      <c r="G615" s="76" t="s">
        <v>661</v>
      </c>
      <c r="H615" s="75" t="s">
        <v>662</v>
      </c>
      <c r="I615" s="75" t="str">
        <f>IF(TableCoA[[#This Row],[Account]]&lt;1000,"Budget Account","Normal account")</f>
        <v>Normal account</v>
      </c>
    </row>
    <row r="616" spans="1:9" x14ac:dyDescent="0.2">
      <c r="A616" s="79">
        <v>4963</v>
      </c>
      <c r="B616" s="75" t="s">
        <v>816</v>
      </c>
      <c r="C616" s="76" t="s">
        <v>814</v>
      </c>
      <c r="D616" s="75" t="s">
        <v>815</v>
      </c>
      <c r="E616" s="76" t="s">
        <v>807</v>
      </c>
      <c r="F616" s="75" t="s">
        <v>808</v>
      </c>
      <c r="G616" s="76" t="s">
        <v>661</v>
      </c>
      <c r="H616" s="75" t="s">
        <v>662</v>
      </c>
      <c r="I616" s="75" t="str">
        <f>IF(TableCoA[[#This Row],[Account]]&lt;1000,"Budget Account","Normal account")</f>
        <v>Normal account</v>
      </c>
    </row>
    <row r="617" spans="1:9" x14ac:dyDescent="0.2">
      <c r="A617" s="79">
        <v>4205</v>
      </c>
      <c r="B617" s="75" t="s">
        <v>817</v>
      </c>
      <c r="C617" s="76" t="s">
        <v>818</v>
      </c>
      <c r="D617" s="75" t="s">
        <v>819</v>
      </c>
      <c r="E617" s="76" t="s">
        <v>820</v>
      </c>
      <c r="F617" s="75" t="s">
        <v>821</v>
      </c>
      <c r="G617" s="76" t="s">
        <v>661</v>
      </c>
      <c r="H617" s="75" t="s">
        <v>662</v>
      </c>
      <c r="I617" s="75" t="str">
        <f>IF(TableCoA[[#This Row],[Account]]&lt;1000,"Budget Account","Normal account")</f>
        <v>Normal account</v>
      </c>
    </row>
    <row r="618" spans="1:9" x14ac:dyDescent="0.2">
      <c r="A618" s="79">
        <v>4254</v>
      </c>
      <c r="B618" s="75" t="s">
        <v>822</v>
      </c>
      <c r="C618" s="76" t="s">
        <v>818</v>
      </c>
      <c r="D618" s="75" t="s">
        <v>819</v>
      </c>
      <c r="E618" s="76" t="s">
        <v>820</v>
      </c>
      <c r="F618" s="75" t="s">
        <v>821</v>
      </c>
      <c r="G618" s="76" t="s">
        <v>661</v>
      </c>
      <c r="H618" s="75" t="s">
        <v>662</v>
      </c>
      <c r="I618" s="75" t="str">
        <f>IF(TableCoA[[#This Row],[Account]]&lt;1000,"Budget Account","Normal account")</f>
        <v>Normal account</v>
      </c>
    </row>
    <row r="619" spans="1:9" x14ac:dyDescent="0.2">
      <c r="A619" s="79">
        <v>497</v>
      </c>
      <c r="B619" s="75" t="s">
        <v>823</v>
      </c>
      <c r="C619" s="76" t="s">
        <v>824</v>
      </c>
      <c r="D619" s="75" t="s">
        <v>823</v>
      </c>
      <c r="E619" s="76" t="s">
        <v>820</v>
      </c>
      <c r="F619" s="75" t="s">
        <v>821</v>
      </c>
      <c r="G619" s="76" t="s">
        <v>661</v>
      </c>
      <c r="H619" s="75" t="s">
        <v>662</v>
      </c>
      <c r="I619" s="75" t="str">
        <f>IF(TableCoA[[#This Row],[Account]]&lt;1000,"Budget Account","Normal account")</f>
        <v>Budget Account</v>
      </c>
    </row>
    <row r="620" spans="1:9" x14ac:dyDescent="0.2">
      <c r="A620" s="79">
        <v>4975</v>
      </c>
      <c r="B620" s="75" t="s">
        <v>825</v>
      </c>
      <c r="C620" s="76" t="s">
        <v>824</v>
      </c>
      <c r="D620" s="75" t="s">
        <v>823</v>
      </c>
      <c r="E620" s="76" t="s">
        <v>820</v>
      </c>
      <c r="F620" s="75" t="s">
        <v>821</v>
      </c>
      <c r="G620" s="76" t="s">
        <v>661</v>
      </c>
      <c r="H620" s="75" t="s">
        <v>662</v>
      </c>
      <c r="I620" s="75" t="str">
        <f>IF(TableCoA[[#This Row],[Account]]&lt;1000,"Budget Account","Normal account")</f>
        <v>Normal account</v>
      </c>
    </row>
    <row r="621" spans="1:9" x14ac:dyDescent="0.2">
      <c r="A621" s="79">
        <v>4976</v>
      </c>
      <c r="B621" s="75" t="s">
        <v>826</v>
      </c>
      <c r="C621" s="76" t="s">
        <v>824</v>
      </c>
      <c r="D621" s="75" t="s">
        <v>823</v>
      </c>
      <c r="E621" s="76" t="s">
        <v>820</v>
      </c>
      <c r="F621" s="75" t="s">
        <v>821</v>
      </c>
      <c r="G621" s="76" t="s">
        <v>661</v>
      </c>
      <c r="H621" s="75" t="s">
        <v>662</v>
      </c>
      <c r="I621" s="75" t="str">
        <f>IF(TableCoA[[#This Row],[Account]]&lt;1000,"Budget Account","Normal account")</f>
        <v>Normal account</v>
      </c>
    </row>
    <row r="622" spans="1:9" x14ac:dyDescent="0.2">
      <c r="A622" s="79">
        <v>498</v>
      </c>
      <c r="B622" s="75" t="s">
        <v>827</v>
      </c>
      <c r="C622" s="76" t="s">
        <v>828</v>
      </c>
      <c r="D622" s="75" t="s">
        <v>829</v>
      </c>
      <c r="E622" s="76" t="s">
        <v>820</v>
      </c>
      <c r="F622" s="75" t="s">
        <v>821</v>
      </c>
      <c r="G622" s="76" t="s">
        <v>661</v>
      </c>
      <c r="H622" s="75" t="s">
        <v>662</v>
      </c>
      <c r="I622" s="75" t="str">
        <f>IF(TableCoA[[#This Row],[Account]]&lt;1000,"Budget Account","Normal account")</f>
        <v>Budget Account</v>
      </c>
    </row>
    <row r="623" spans="1:9" x14ac:dyDescent="0.2">
      <c r="A623" s="79">
        <v>4981</v>
      </c>
      <c r="B623" s="75" t="s">
        <v>830</v>
      </c>
      <c r="C623" s="76" t="s">
        <v>828</v>
      </c>
      <c r="D623" s="75" t="s">
        <v>829</v>
      </c>
      <c r="E623" s="76" t="s">
        <v>820</v>
      </c>
      <c r="F623" s="75" t="s">
        <v>821</v>
      </c>
      <c r="G623" s="76" t="s">
        <v>661</v>
      </c>
      <c r="H623" s="75" t="s">
        <v>662</v>
      </c>
      <c r="I623" s="75" t="str">
        <f>IF(TableCoA[[#This Row],[Account]]&lt;1000,"Budget Account","Normal account")</f>
        <v>Normal account</v>
      </c>
    </row>
    <row r="624" spans="1:9" x14ac:dyDescent="0.2">
      <c r="A624" s="79">
        <v>4985</v>
      </c>
      <c r="B624" s="75" t="s">
        <v>831</v>
      </c>
      <c r="C624" s="76" t="s">
        <v>828</v>
      </c>
      <c r="D624" s="75" t="s">
        <v>829</v>
      </c>
      <c r="E624" s="76" t="s">
        <v>820</v>
      </c>
      <c r="F624" s="75" t="s">
        <v>821</v>
      </c>
      <c r="G624" s="76" t="s">
        <v>661</v>
      </c>
      <c r="H624" s="75" t="s">
        <v>662</v>
      </c>
      <c r="I624" s="75" t="str">
        <f>IF(TableCoA[[#This Row],[Account]]&lt;1000,"Budget Account","Normal account")</f>
        <v>Normal account</v>
      </c>
    </row>
    <row r="625" spans="1:9" x14ac:dyDescent="0.2">
      <c r="A625" s="79">
        <v>4986</v>
      </c>
      <c r="B625" s="75" t="s">
        <v>832</v>
      </c>
      <c r="C625" s="76" t="s">
        <v>828</v>
      </c>
      <c r="D625" s="75" t="s">
        <v>829</v>
      </c>
      <c r="E625" s="76" t="s">
        <v>820</v>
      </c>
      <c r="F625" s="75" t="s">
        <v>821</v>
      </c>
      <c r="G625" s="76" t="s">
        <v>661</v>
      </c>
      <c r="H625" s="75" t="s">
        <v>662</v>
      </c>
      <c r="I625" s="75" t="str">
        <f>IF(TableCoA[[#This Row],[Account]]&lt;1000,"Budget Account","Normal account")</f>
        <v>Normal account</v>
      </c>
    </row>
    <row r="626" spans="1:9" x14ac:dyDescent="0.2">
      <c r="A626" s="79">
        <v>4206</v>
      </c>
      <c r="B626" s="75" t="s">
        <v>833</v>
      </c>
      <c r="C626" s="76" t="s">
        <v>834</v>
      </c>
      <c r="D626" s="75" t="s">
        <v>835</v>
      </c>
      <c r="E626" s="76" t="s">
        <v>836</v>
      </c>
      <c r="F626" s="75" t="s">
        <v>837</v>
      </c>
      <c r="G626" s="76" t="s">
        <v>661</v>
      </c>
      <c r="H626" s="75" t="s">
        <v>662</v>
      </c>
      <c r="I626" s="75" t="str">
        <f>IF(TableCoA[[#This Row],[Account]]&lt;1000,"Budget Account","Normal account")</f>
        <v>Normal account</v>
      </c>
    </row>
    <row r="627" spans="1:9" x14ac:dyDescent="0.2">
      <c r="A627" s="79">
        <v>4280</v>
      </c>
      <c r="B627" s="75" t="s">
        <v>838</v>
      </c>
      <c r="C627" s="76" t="s">
        <v>839</v>
      </c>
      <c r="D627" s="75" t="s">
        <v>641</v>
      </c>
      <c r="E627" s="76" t="s">
        <v>836</v>
      </c>
      <c r="F627" s="75" t="s">
        <v>837</v>
      </c>
      <c r="G627" s="76" t="s">
        <v>661</v>
      </c>
      <c r="H627" s="75" t="s">
        <v>662</v>
      </c>
      <c r="I627" s="75" t="str">
        <f>IF(TableCoA[[#This Row],[Account]]&lt;1000,"Budget Account","Normal account")</f>
        <v>Normal account</v>
      </c>
    </row>
    <row r="628" spans="1:9" x14ac:dyDescent="0.2">
      <c r="A628" s="79">
        <v>4281</v>
      </c>
      <c r="B628" s="75" t="s">
        <v>840</v>
      </c>
      <c r="C628" s="76" t="s">
        <v>841</v>
      </c>
      <c r="D628" s="75" t="s">
        <v>644</v>
      </c>
      <c r="E628" s="76" t="s">
        <v>836</v>
      </c>
      <c r="F628" s="75" t="s">
        <v>837</v>
      </c>
      <c r="G628" s="76" t="s">
        <v>661</v>
      </c>
      <c r="H628" s="75" t="s">
        <v>662</v>
      </c>
      <c r="I628" s="75" t="str">
        <f>IF(TableCoA[[#This Row],[Account]]&lt;1000,"Budget Account","Normal account")</f>
        <v>Normal account</v>
      </c>
    </row>
    <row r="629" spans="1:9" x14ac:dyDescent="0.2">
      <c r="A629" s="79">
        <v>4282</v>
      </c>
      <c r="B629" s="75" t="s">
        <v>842</v>
      </c>
      <c r="C629" s="76" t="s">
        <v>841</v>
      </c>
      <c r="D629" s="75" t="s">
        <v>644</v>
      </c>
      <c r="E629" s="76" t="s">
        <v>836</v>
      </c>
      <c r="F629" s="75" t="s">
        <v>837</v>
      </c>
      <c r="G629" s="76" t="s">
        <v>661</v>
      </c>
      <c r="H629" s="75" t="s">
        <v>662</v>
      </c>
      <c r="I629" s="75" t="str">
        <f>IF(TableCoA[[#This Row],[Account]]&lt;1000,"Budget Account","Normal account")</f>
        <v>Normal account</v>
      </c>
    </row>
    <row r="630" spans="1:9" x14ac:dyDescent="0.2">
      <c r="A630" s="79">
        <v>4283</v>
      </c>
      <c r="B630" s="75" t="s">
        <v>843</v>
      </c>
      <c r="C630" s="76" t="s">
        <v>841</v>
      </c>
      <c r="D630" s="75" t="s">
        <v>644</v>
      </c>
      <c r="E630" s="76" t="s">
        <v>836</v>
      </c>
      <c r="F630" s="75" t="s">
        <v>837</v>
      </c>
      <c r="G630" s="76" t="s">
        <v>661</v>
      </c>
      <c r="H630" s="75" t="s">
        <v>662</v>
      </c>
      <c r="I630" s="75" t="str">
        <f>IF(TableCoA[[#This Row],[Account]]&lt;1000,"Budget Account","Normal account")</f>
        <v>Normal account</v>
      </c>
    </row>
    <row r="631" spans="1:9" x14ac:dyDescent="0.2">
      <c r="A631" s="79">
        <v>4284</v>
      </c>
      <c r="B631" s="75" t="s">
        <v>844</v>
      </c>
      <c r="C631" s="76" t="s">
        <v>841</v>
      </c>
      <c r="D631" s="75" t="s">
        <v>644</v>
      </c>
      <c r="E631" s="76" t="s">
        <v>836</v>
      </c>
      <c r="F631" s="75" t="s">
        <v>837</v>
      </c>
      <c r="G631" s="76" t="s">
        <v>661</v>
      </c>
      <c r="H631" s="75" t="s">
        <v>662</v>
      </c>
      <c r="I631" s="75" t="str">
        <f>IF(TableCoA[[#This Row],[Account]]&lt;1000,"Budget Account","Normal account")</f>
        <v>Normal account</v>
      </c>
    </row>
    <row r="632" spans="1:9" x14ac:dyDescent="0.2">
      <c r="A632" s="79">
        <v>490</v>
      </c>
      <c r="B632" s="75" t="s">
        <v>845</v>
      </c>
      <c r="C632" s="76" t="s">
        <v>846</v>
      </c>
      <c r="D632" s="75" t="s">
        <v>847</v>
      </c>
      <c r="E632" s="76" t="s">
        <v>848</v>
      </c>
      <c r="F632" s="75" t="s">
        <v>849</v>
      </c>
      <c r="G632" s="76" t="s">
        <v>661</v>
      </c>
      <c r="H632" s="75" t="s">
        <v>662</v>
      </c>
      <c r="I632" s="75" t="str">
        <f>IF(TableCoA[[#This Row],[Account]]&lt;1000,"Budget Account","Normal account")</f>
        <v>Budget Account</v>
      </c>
    </row>
    <row r="633" spans="1:9" x14ac:dyDescent="0.2">
      <c r="A633" s="79">
        <v>4996</v>
      </c>
      <c r="B633" s="75" t="s">
        <v>850</v>
      </c>
      <c r="C633" s="76" t="s">
        <v>846</v>
      </c>
      <c r="D633" s="75" t="s">
        <v>847</v>
      </c>
      <c r="E633" s="76" t="s">
        <v>848</v>
      </c>
      <c r="F633" s="75" t="s">
        <v>849</v>
      </c>
      <c r="G633" s="76" t="s">
        <v>661</v>
      </c>
      <c r="H633" s="75" t="s">
        <v>662</v>
      </c>
      <c r="I633" s="75" t="str">
        <f>IF(TableCoA[[#This Row],[Account]]&lt;1000,"Budget Account","Normal account")</f>
        <v>Normal account</v>
      </c>
    </row>
    <row r="634" spans="1:9" x14ac:dyDescent="0.2">
      <c r="A634" s="79">
        <v>4998</v>
      </c>
      <c r="B634" s="75" t="s">
        <v>851</v>
      </c>
      <c r="C634" s="76" t="s">
        <v>846</v>
      </c>
      <c r="D634" s="75" t="s">
        <v>847</v>
      </c>
      <c r="E634" s="76" t="s">
        <v>848</v>
      </c>
      <c r="F634" s="75" t="s">
        <v>849</v>
      </c>
      <c r="G634" s="76" t="s">
        <v>661</v>
      </c>
      <c r="H634" s="75" t="s">
        <v>662</v>
      </c>
      <c r="I634" s="75" t="str">
        <f>IF(TableCoA[[#This Row],[Account]]&lt;1000,"Budget Account","Normal account")</f>
        <v>Normal account</v>
      </c>
    </row>
    <row r="635" spans="1:9" x14ac:dyDescent="0.2">
      <c r="A635" s="79">
        <v>4999</v>
      </c>
      <c r="B635" s="75" t="s">
        <v>852</v>
      </c>
      <c r="C635" s="76" t="s">
        <v>846</v>
      </c>
      <c r="D635" s="75" t="s">
        <v>847</v>
      </c>
      <c r="E635" s="76" t="s">
        <v>848</v>
      </c>
      <c r="F635" s="75" t="s">
        <v>849</v>
      </c>
      <c r="G635" s="76" t="s">
        <v>661</v>
      </c>
      <c r="H635" s="75" t="s">
        <v>662</v>
      </c>
      <c r="I635" s="75" t="str">
        <f>IF(TableCoA[[#This Row],[Account]]&lt;1000,"Budget Account","Normal account")</f>
        <v>Normal account</v>
      </c>
    </row>
    <row r="636" spans="1:9" x14ac:dyDescent="0.2">
      <c r="A636" s="79">
        <v>4991</v>
      </c>
      <c r="B636" s="75" t="s">
        <v>853</v>
      </c>
      <c r="C636" s="76" t="s">
        <v>854</v>
      </c>
      <c r="D636" s="75" t="s">
        <v>855</v>
      </c>
      <c r="E636" s="76" t="s">
        <v>848</v>
      </c>
      <c r="F636" s="75" t="s">
        <v>849</v>
      </c>
      <c r="G636" s="76" t="s">
        <v>661</v>
      </c>
      <c r="H636" s="75" t="s">
        <v>662</v>
      </c>
      <c r="I636" s="75" t="str">
        <f>IF(TableCoA[[#This Row],[Account]]&lt;1000,"Budget Account","Normal account")</f>
        <v>Normal account</v>
      </c>
    </row>
    <row r="637" spans="1:9" x14ac:dyDescent="0.2">
      <c r="A637" s="79">
        <v>4992</v>
      </c>
      <c r="B637" s="75" t="s">
        <v>856</v>
      </c>
      <c r="C637" s="76" t="s">
        <v>854</v>
      </c>
      <c r="D637" s="75" t="s">
        <v>855</v>
      </c>
      <c r="E637" s="76" t="s">
        <v>848</v>
      </c>
      <c r="F637" s="75" t="s">
        <v>849</v>
      </c>
      <c r="G637" s="76" t="s">
        <v>661</v>
      </c>
      <c r="H637" s="75" t="s">
        <v>662</v>
      </c>
      <c r="I637" s="75" t="str">
        <f>IF(TableCoA[[#This Row],[Account]]&lt;1000,"Budget Account","Normal account")</f>
        <v>Normal account</v>
      </c>
    </row>
    <row r="638" spans="1:9" x14ac:dyDescent="0.2">
      <c r="A638" s="79">
        <v>4997</v>
      </c>
      <c r="B638" s="75" t="s">
        <v>857</v>
      </c>
      <c r="C638" s="76" t="s">
        <v>854</v>
      </c>
      <c r="D638" s="75" t="s">
        <v>855</v>
      </c>
      <c r="E638" s="76" t="s">
        <v>848</v>
      </c>
      <c r="F638" s="75" t="s">
        <v>849</v>
      </c>
      <c r="G638" s="76" t="s">
        <v>661</v>
      </c>
      <c r="H638" s="75" t="s">
        <v>662</v>
      </c>
      <c r="I638" s="75" t="str">
        <f>IF(TableCoA[[#This Row],[Account]]&lt;1000,"Budget Account","Normal account")</f>
        <v>Normal account</v>
      </c>
    </row>
    <row r="639" spans="1:9" x14ac:dyDescent="0.2">
      <c r="A639" s="79">
        <v>499</v>
      </c>
      <c r="B639" s="75" t="s">
        <v>849</v>
      </c>
      <c r="C639" s="76" t="s">
        <v>858</v>
      </c>
      <c r="D639" s="75" t="s">
        <v>859</v>
      </c>
      <c r="E639" s="76" t="s">
        <v>848</v>
      </c>
      <c r="F639" s="75" t="s">
        <v>849</v>
      </c>
      <c r="G639" s="76" t="s">
        <v>661</v>
      </c>
      <c r="H639" s="75" t="s">
        <v>662</v>
      </c>
      <c r="I639" s="75" t="str">
        <f>IF(TableCoA[[#This Row],[Account]]&lt;1000,"Budget Account","Normal account")</f>
        <v>Budget Account</v>
      </c>
    </row>
    <row r="640" spans="1:9" x14ac:dyDescent="0.2">
      <c r="A640" s="79">
        <v>4994</v>
      </c>
      <c r="B640" s="75" t="s">
        <v>860</v>
      </c>
      <c r="C640" s="76" t="s">
        <v>858</v>
      </c>
      <c r="D640" s="75" t="s">
        <v>859</v>
      </c>
      <c r="E640" s="76" t="s">
        <v>848</v>
      </c>
      <c r="F640" s="75" t="s">
        <v>849</v>
      </c>
      <c r="G640" s="76" t="s">
        <v>661</v>
      </c>
      <c r="H640" s="75" t="s">
        <v>662</v>
      </c>
      <c r="I640" s="75" t="str">
        <f>IF(TableCoA[[#This Row],[Account]]&lt;1000,"Budget Account","Normal account")</f>
        <v>Normal account</v>
      </c>
    </row>
    <row r="641" spans="1:9" x14ac:dyDescent="0.2">
      <c r="A641" s="79">
        <v>4995</v>
      </c>
      <c r="B641" s="75" t="s">
        <v>861</v>
      </c>
      <c r="C641" s="76" t="s">
        <v>858</v>
      </c>
      <c r="D641" s="75" t="s">
        <v>859</v>
      </c>
      <c r="E641" s="76" t="s">
        <v>848</v>
      </c>
      <c r="F641" s="75" t="s">
        <v>849</v>
      </c>
      <c r="G641" s="76" t="s">
        <v>661</v>
      </c>
      <c r="H641" s="75" t="s">
        <v>662</v>
      </c>
      <c r="I641" s="75" t="str">
        <f>IF(TableCoA[[#This Row],[Account]]&lt;1000,"Budget Account","Normal account")</f>
        <v>Normal account</v>
      </c>
    </row>
  </sheetData>
  <sheetProtection sheet="1" objects="1" scenarios="1" sort="0" autoFilter="0" pivotTables="0"/>
  <conditionalFormatting sqref="A5:I641">
    <cfRule type="expression" dxfId="11" priority="1">
      <formula>$I5="Budget Account"</formula>
    </cfRule>
  </conditionalFormatting>
  <printOptions horizontalCentered="1"/>
  <pageMargins left="0.39370078740157483" right="0.39370078740157483" top="0.39370078740157483" bottom="0.39370078740157483" header="0" footer="0"/>
  <pageSetup paperSize="9" scale="82" fitToHeight="2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1"/>
  <sheetViews>
    <sheetView showGridLines="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5" x14ac:dyDescent="0.25"/>
  <cols>
    <col min="1" max="1" width="2.7109375" style="112" customWidth="1"/>
    <col min="2" max="2" width="5" style="112" customWidth="1"/>
    <col min="3" max="3" width="32.7109375" style="112" customWidth="1"/>
    <col min="4" max="4" width="6.5703125" style="154" customWidth="1"/>
    <col min="5" max="5" width="9.140625" style="112" customWidth="1"/>
    <col min="6" max="6" width="6.28515625" style="112" customWidth="1"/>
    <col min="7" max="7" width="6.140625" style="112" customWidth="1"/>
    <col min="8" max="8" width="10.42578125" style="112" customWidth="1"/>
    <col min="9" max="9" width="10.28515625" style="112" customWidth="1"/>
    <col min="10" max="10" width="14" style="155" customWidth="1"/>
    <col min="11" max="11" width="6.140625" style="155" customWidth="1"/>
    <col min="12" max="12" width="11.42578125" style="112" customWidth="1"/>
    <col min="13" max="13" width="6.28515625" style="112" customWidth="1"/>
    <col min="14" max="14" width="12.28515625" style="112" customWidth="1"/>
    <col min="15" max="15" width="6.28515625" style="112" customWidth="1"/>
    <col min="16" max="16" width="12.28515625" style="112" customWidth="1"/>
    <col min="17" max="17" width="7" style="112" customWidth="1"/>
    <col min="18" max="18" width="11.140625" style="112" customWidth="1"/>
    <col min="19" max="19" width="7" style="112" customWidth="1"/>
    <col min="20" max="20" width="11.140625" style="10" customWidth="1"/>
    <col min="21" max="21" width="7" style="112" customWidth="1"/>
    <col min="22" max="22" width="11.140625" style="10" customWidth="1"/>
    <col min="23" max="23" width="7" style="112" customWidth="1"/>
    <col min="24" max="24" width="11.140625" style="10" customWidth="1"/>
    <col min="25" max="25" width="7" style="112" customWidth="1"/>
    <col min="26" max="26" width="11.140625" style="10" customWidth="1"/>
    <col min="27" max="27" width="7" style="112" customWidth="1"/>
    <col min="28" max="28" width="11.140625" style="10" customWidth="1"/>
    <col min="29" max="29" width="8.140625" style="112" customWidth="1"/>
    <col min="30" max="30" width="11.140625" style="10" customWidth="1"/>
    <col min="31" max="31" width="11.42578125" style="10" customWidth="1"/>
    <col min="32" max="32" width="1.42578125" style="112" customWidth="1"/>
    <col min="33" max="33" width="4.42578125" style="112" customWidth="1"/>
    <col min="34" max="34" width="11.42578125" style="10" customWidth="1"/>
    <col min="35" max="36" width="9.140625" style="112"/>
    <col min="37" max="37" width="13.28515625" style="112" bestFit="1" customWidth="1"/>
    <col min="38" max="277" width="9.140625" style="112"/>
    <col min="278" max="278" width="3.7109375" style="112" customWidth="1"/>
    <col min="279" max="279" width="5" style="112" customWidth="1"/>
    <col min="280" max="280" width="31.85546875" style="112" customWidth="1"/>
    <col min="281" max="281" width="5.140625" style="112" customWidth="1"/>
    <col min="282" max="284" width="12.28515625" style="112" customWidth="1"/>
    <col min="285" max="285" width="14.5703125" style="112" customWidth="1"/>
    <col min="286" max="286" width="11.42578125" style="112" customWidth="1"/>
    <col min="287" max="287" width="1.42578125" style="112" customWidth="1"/>
    <col min="288" max="288" width="1" style="112" customWidth="1"/>
    <col min="289" max="533" width="9.140625" style="112"/>
    <col min="534" max="534" width="3.7109375" style="112" customWidth="1"/>
    <col min="535" max="535" width="5" style="112" customWidth="1"/>
    <col min="536" max="536" width="31.85546875" style="112" customWidth="1"/>
    <col min="537" max="537" width="5.140625" style="112" customWidth="1"/>
    <col min="538" max="540" width="12.28515625" style="112" customWidth="1"/>
    <col min="541" max="541" width="14.5703125" style="112" customWidth="1"/>
    <col min="542" max="542" width="11.42578125" style="112" customWidth="1"/>
    <col min="543" max="543" width="1.42578125" style="112" customWidth="1"/>
    <col min="544" max="544" width="1" style="112" customWidth="1"/>
    <col min="545" max="789" width="9.140625" style="112"/>
    <col min="790" max="790" width="3.7109375" style="112" customWidth="1"/>
    <col min="791" max="791" width="5" style="112" customWidth="1"/>
    <col min="792" max="792" width="31.85546875" style="112" customWidth="1"/>
    <col min="793" max="793" width="5.140625" style="112" customWidth="1"/>
    <col min="794" max="796" width="12.28515625" style="112" customWidth="1"/>
    <col min="797" max="797" width="14.5703125" style="112" customWidth="1"/>
    <col min="798" max="798" width="11.42578125" style="112" customWidth="1"/>
    <col min="799" max="799" width="1.42578125" style="112" customWidth="1"/>
    <col min="800" max="800" width="1" style="112" customWidth="1"/>
    <col min="801" max="1045" width="9.140625" style="112"/>
    <col min="1046" max="1046" width="3.7109375" style="112" customWidth="1"/>
    <col min="1047" max="1047" width="5" style="112" customWidth="1"/>
    <col min="1048" max="1048" width="31.85546875" style="112" customWidth="1"/>
    <col min="1049" max="1049" width="5.140625" style="112" customWidth="1"/>
    <col min="1050" max="1052" width="12.28515625" style="112" customWidth="1"/>
    <col min="1053" max="1053" width="14.5703125" style="112" customWidth="1"/>
    <col min="1054" max="1054" width="11.42578125" style="112" customWidth="1"/>
    <col min="1055" max="1055" width="1.42578125" style="112" customWidth="1"/>
    <col min="1056" max="1056" width="1" style="112" customWidth="1"/>
    <col min="1057" max="1301" width="9.140625" style="112"/>
    <col min="1302" max="1302" width="3.7109375" style="112" customWidth="1"/>
    <col min="1303" max="1303" width="5" style="112" customWidth="1"/>
    <col min="1304" max="1304" width="31.85546875" style="112" customWidth="1"/>
    <col min="1305" max="1305" width="5.140625" style="112" customWidth="1"/>
    <col min="1306" max="1308" width="12.28515625" style="112" customWidth="1"/>
    <col min="1309" max="1309" width="14.5703125" style="112" customWidth="1"/>
    <col min="1310" max="1310" width="11.42578125" style="112" customWidth="1"/>
    <col min="1311" max="1311" width="1.42578125" style="112" customWidth="1"/>
    <col min="1312" max="1312" width="1" style="112" customWidth="1"/>
    <col min="1313" max="1557" width="9.140625" style="112"/>
    <col min="1558" max="1558" width="3.7109375" style="112" customWidth="1"/>
    <col min="1559" max="1559" width="5" style="112" customWidth="1"/>
    <col min="1560" max="1560" width="31.85546875" style="112" customWidth="1"/>
    <col min="1561" max="1561" width="5.140625" style="112" customWidth="1"/>
    <col min="1562" max="1564" width="12.28515625" style="112" customWidth="1"/>
    <col min="1565" max="1565" width="14.5703125" style="112" customWidth="1"/>
    <col min="1566" max="1566" width="11.42578125" style="112" customWidth="1"/>
    <col min="1567" max="1567" width="1.42578125" style="112" customWidth="1"/>
    <col min="1568" max="1568" width="1" style="112" customWidth="1"/>
    <col min="1569" max="1813" width="9.140625" style="112"/>
    <col min="1814" max="1814" width="3.7109375" style="112" customWidth="1"/>
    <col min="1815" max="1815" width="5" style="112" customWidth="1"/>
    <col min="1816" max="1816" width="31.85546875" style="112" customWidth="1"/>
    <col min="1817" max="1817" width="5.140625" style="112" customWidth="1"/>
    <col min="1818" max="1820" width="12.28515625" style="112" customWidth="1"/>
    <col min="1821" max="1821" width="14.5703125" style="112" customWidth="1"/>
    <col min="1822" max="1822" width="11.42578125" style="112" customWidth="1"/>
    <col min="1823" max="1823" width="1.42578125" style="112" customWidth="1"/>
    <col min="1824" max="1824" width="1" style="112" customWidth="1"/>
    <col min="1825" max="2069" width="9.140625" style="112"/>
    <col min="2070" max="2070" width="3.7109375" style="112" customWidth="1"/>
    <col min="2071" max="2071" width="5" style="112" customWidth="1"/>
    <col min="2072" max="2072" width="31.85546875" style="112" customWidth="1"/>
    <col min="2073" max="2073" width="5.140625" style="112" customWidth="1"/>
    <col min="2074" max="2076" width="12.28515625" style="112" customWidth="1"/>
    <col min="2077" max="2077" width="14.5703125" style="112" customWidth="1"/>
    <col min="2078" max="2078" width="11.42578125" style="112" customWidth="1"/>
    <col min="2079" max="2079" width="1.42578125" style="112" customWidth="1"/>
    <col min="2080" max="2080" width="1" style="112" customWidth="1"/>
    <col min="2081" max="2325" width="9.140625" style="112"/>
    <col min="2326" max="2326" width="3.7109375" style="112" customWidth="1"/>
    <col min="2327" max="2327" width="5" style="112" customWidth="1"/>
    <col min="2328" max="2328" width="31.85546875" style="112" customWidth="1"/>
    <col min="2329" max="2329" width="5.140625" style="112" customWidth="1"/>
    <col min="2330" max="2332" width="12.28515625" style="112" customWidth="1"/>
    <col min="2333" max="2333" width="14.5703125" style="112" customWidth="1"/>
    <col min="2334" max="2334" width="11.42578125" style="112" customWidth="1"/>
    <col min="2335" max="2335" width="1.42578125" style="112" customWidth="1"/>
    <col min="2336" max="2336" width="1" style="112" customWidth="1"/>
    <col min="2337" max="2581" width="9.140625" style="112"/>
    <col min="2582" max="2582" width="3.7109375" style="112" customWidth="1"/>
    <col min="2583" max="2583" width="5" style="112" customWidth="1"/>
    <col min="2584" max="2584" width="31.85546875" style="112" customWidth="1"/>
    <col min="2585" max="2585" width="5.140625" style="112" customWidth="1"/>
    <col min="2586" max="2588" width="12.28515625" style="112" customWidth="1"/>
    <col min="2589" max="2589" width="14.5703125" style="112" customWidth="1"/>
    <col min="2590" max="2590" width="11.42578125" style="112" customWidth="1"/>
    <col min="2591" max="2591" width="1.42578125" style="112" customWidth="1"/>
    <col min="2592" max="2592" width="1" style="112" customWidth="1"/>
    <col min="2593" max="2837" width="9.140625" style="112"/>
    <col min="2838" max="2838" width="3.7109375" style="112" customWidth="1"/>
    <col min="2839" max="2839" width="5" style="112" customWidth="1"/>
    <col min="2840" max="2840" width="31.85546875" style="112" customWidth="1"/>
    <col min="2841" max="2841" width="5.140625" style="112" customWidth="1"/>
    <col min="2842" max="2844" width="12.28515625" style="112" customWidth="1"/>
    <col min="2845" max="2845" width="14.5703125" style="112" customWidth="1"/>
    <col min="2846" max="2846" width="11.42578125" style="112" customWidth="1"/>
    <col min="2847" max="2847" width="1.42578125" style="112" customWidth="1"/>
    <col min="2848" max="2848" width="1" style="112" customWidth="1"/>
    <col min="2849" max="3093" width="9.140625" style="112"/>
    <col min="3094" max="3094" width="3.7109375" style="112" customWidth="1"/>
    <col min="3095" max="3095" width="5" style="112" customWidth="1"/>
    <col min="3096" max="3096" width="31.85546875" style="112" customWidth="1"/>
    <col min="3097" max="3097" width="5.140625" style="112" customWidth="1"/>
    <col min="3098" max="3100" width="12.28515625" style="112" customWidth="1"/>
    <col min="3101" max="3101" width="14.5703125" style="112" customWidth="1"/>
    <col min="3102" max="3102" width="11.42578125" style="112" customWidth="1"/>
    <col min="3103" max="3103" width="1.42578125" style="112" customWidth="1"/>
    <col min="3104" max="3104" width="1" style="112" customWidth="1"/>
    <col min="3105" max="3349" width="9.140625" style="112"/>
    <col min="3350" max="3350" width="3.7109375" style="112" customWidth="1"/>
    <col min="3351" max="3351" width="5" style="112" customWidth="1"/>
    <col min="3352" max="3352" width="31.85546875" style="112" customWidth="1"/>
    <col min="3353" max="3353" width="5.140625" style="112" customWidth="1"/>
    <col min="3354" max="3356" width="12.28515625" style="112" customWidth="1"/>
    <col min="3357" max="3357" width="14.5703125" style="112" customWidth="1"/>
    <col min="3358" max="3358" width="11.42578125" style="112" customWidth="1"/>
    <col min="3359" max="3359" width="1.42578125" style="112" customWidth="1"/>
    <col min="3360" max="3360" width="1" style="112" customWidth="1"/>
    <col min="3361" max="3605" width="9.140625" style="112"/>
    <col min="3606" max="3606" width="3.7109375" style="112" customWidth="1"/>
    <col min="3607" max="3607" width="5" style="112" customWidth="1"/>
    <col min="3608" max="3608" width="31.85546875" style="112" customWidth="1"/>
    <col min="3609" max="3609" width="5.140625" style="112" customWidth="1"/>
    <col min="3610" max="3612" width="12.28515625" style="112" customWidth="1"/>
    <col min="3613" max="3613" width="14.5703125" style="112" customWidth="1"/>
    <col min="3614" max="3614" width="11.42578125" style="112" customWidth="1"/>
    <col min="3615" max="3615" width="1.42578125" style="112" customWidth="1"/>
    <col min="3616" max="3616" width="1" style="112" customWidth="1"/>
    <col min="3617" max="3861" width="9.140625" style="112"/>
    <col min="3862" max="3862" width="3.7109375" style="112" customWidth="1"/>
    <col min="3863" max="3863" width="5" style="112" customWidth="1"/>
    <col min="3864" max="3864" width="31.85546875" style="112" customWidth="1"/>
    <col min="3865" max="3865" width="5.140625" style="112" customWidth="1"/>
    <col min="3866" max="3868" width="12.28515625" style="112" customWidth="1"/>
    <col min="3869" max="3869" width="14.5703125" style="112" customWidth="1"/>
    <col min="3870" max="3870" width="11.42578125" style="112" customWidth="1"/>
    <col min="3871" max="3871" width="1.42578125" style="112" customWidth="1"/>
    <col min="3872" max="3872" width="1" style="112" customWidth="1"/>
    <col min="3873" max="4117" width="9.140625" style="112"/>
    <col min="4118" max="4118" width="3.7109375" style="112" customWidth="1"/>
    <col min="4119" max="4119" width="5" style="112" customWidth="1"/>
    <col min="4120" max="4120" width="31.85546875" style="112" customWidth="1"/>
    <col min="4121" max="4121" width="5.140625" style="112" customWidth="1"/>
    <col min="4122" max="4124" width="12.28515625" style="112" customWidth="1"/>
    <col min="4125" max="4125" width="14.5703125" style="112" customWidth="1"/>
    <col min="4126" max="4126" width="11.42578125" style="112" customWidth="1"/>
    <col min="4127" max="4127" width="1.42578125" style="112" customWidth="1"/>
    <col min="4128" max="4128" width="1" style="112" customWidth="1"/>
    <col min="4129" max="4373" width="9.140625" style="112"/>
    <col min="4374" max="4374" width="3.7109375" style="112" customWidth="1"/>
    <col min="4375" max="4375" width="5" style="112" customWidth="1"/>
    <col min="4376" max="4376" width="31.85546875" style="112" customWidth="1"/>
    <col min="4377" max="4377" width="5.140625" style="112" customWidth="1"/>
    <col min="4378" max="4380" width="12.28515625" style="112" customWidth="1"/>
    <col min="4381" max="4381" width="14.5703125" style="112" customWidth="1"/>
    <col min="4382" max="4382" width="11.42578125" style="112" customWidth="1"/>
    <col min="4383" max="4383" width="1.42578125" style="112" customWidth="1"/>
    <col min="4384" max="4384" width="1" style="112" customWidth="1"/>
    <col min="4385" max="4629" width="9.140625" style="112"/>
    <col min="4630" max="4630" width="3.7109375" style="112" customWidth="1"/>
    <col min="4631" max="4631" width="5" style="112" customWidth="1"/>
    <col min="4632" max="4632" width="31.85546875" style="112" customWidth="1"/>
    <col min="4633" max="4633" width="5.140625" style="112" customWidth="1"/>
    <col min="4634" max="4636" width="12.28515625" style="112" customWidth="1"/>
    <col min="4637" max="4637" width="14.5703125" style="112" customWidth="1"/>
    <col min="4638" max="4638" width="11.42578125" style="112" customWidth="1"/>
    <col min="4639" max="4639" width="1.42578125" style="112" customWidth="1"/>
    <col min="4640" max="4640" width="1" style="112" customWidth="1"/>
    <col min="4641" max="4885" width="9.140625" style="112"/>
    <col min="4886" max="4886" width="3.7109375" style="112" customWidth="1"/>
    <col min="4887" max="4887" width="5" style="112" customWidth="1"/>
    <col min="4888" max="4888" width="31.85546875" style="112" customWidth="1"/>
    <col min="4889" max="4889" width="5.140625" style="112" customWidth="1"/>
    <col min="4890" max="4892" width="12.28515625" style="112" customWidth="1"/>
    <col min="4893" max="4893" width="14.5703125" style="112" customWidth="1"/>
    <col min="4894" max="4894" width="11.42578125" style="112" customWidth="1"/>
    <col min="4895" max="4895" width="1.42578125" style="112" customWidth="1"/>
    <col min="4896" max="4896" width="1" style="112" customWidth="1"/>
    <col min="4897" max="5141" width="9.140625" style="112"/>
    <col min="5142" max="5142" width="3.7109375" style="112" customWidth="1"/>
    <col min="5143" max="5143" width="5" style="112" customWidth="1"/>
    <col min="5144" max="5144" width="31.85546875" style="112" customWidth="1"/>
    <col min="5145" max="5145" width="5.140625" style="112" customWidth="1"/>
    <col min="5146" max="5148" width="12.28515625" style="112" customWidth="1"/>
    <col min="5149" max="5149" width="14.5703125" style="112" customWidth="1"/>
    <col min="5150" max="5150" width="11.42578125" style="112" customWidth="1"/>
    <col min="5151" max="5151" width="1.42578125" style="112" customWidth="1"/>
    <col min="5152" max="5152" width="1" style="112" customWidth="1"/>
    <col min="5153" max="5397" width="9.140625" style="112"/>
    <col min="5398" max="5398" width="3.7109375" style="112" customWidth="1"/>
    <col min="5399" max="5399" width="5" style="112" customWidth="1"/>
    <col min="5400" max="5400" width="31.85546875" style="112" customWidth="1"/>
    <col min="5401" max="5401" width="5.140625" style="112" customWidth="1"/>
    <col min="5402" max="5404" width="12.28515625" style="112" customWidth="1"/>
    <col min="5405" max="5405" width="14.5703125" style="112" customWidth="1"/>
    <col min="5406" max="5406" width="11.42578125" style="112" customWidth="1"/>
    <col min="5407" max="5407" width="1.42578125" style="112" customWidth="1"/>
    <col min="5408" max="5408" width="1" style="112" customWidth="1"/>
    <col min="5409" max="5653" width="9.140625" style="112"/>
    <col min="5654" max="5654" width="3.7109375" style="112" customWidth="1"/>
    <col min="5655" max="5655" width="5" style="112" customWidth="1"/>
    <col min="5656" max="5656" width="31.85546875" style="112" customWidth="1"/>
    <col min="5657" max="5657" width="5.140625" style="112" customWidth="1"/>
    <col min="5658" max="5660" width="12.28515625" style="112" customWidth="1"/>
    <col min="5661" max="5661" width="14.5703125" style="112" customWidth="1"/>
    <col min="5662" max="5662" width="11.42578125" style="112" customWidth="1"/>
    <col min="5663" max="5663" width="1.42578125" style="112" customWidth="1"/>
    <col min="5664" max="5664" width="1" style="112" customWidth="1"/>
    <col min="5665" max="5909" width="9.140625" style="112"/>
    <col min="5910" max="5910" width="3.7109375" style="112" customWidth="1"/>
    <col min="5911" max="5911" width="5" style="112" customWidth="1"/>
    <col min="5912" max="5912" width="31.85546875" style="112" customWidth="1"/>
    <col min="5913" max="5913" width="5.140625" style="112" customWidth="1"/>
    <col min="5914" max="5916" width="12.28515625" style="112" customWidth="1"/>
    <col min="5917" max="5917" width="14.5703125" style="112" customWidth="1"/>
    <col min="5918" max="5918" width="11.42578125" style="112" customWidth="1"/>
    <col min="5919" max="5919" width="1.42578125" style="112" customWidth="1"/>
    <col min="5920" max="5920" width="1" style="112" customWidth="1"/>
    <col min="5921" max="6165" width="9.140625" style="112"/>
    <col min="6166" max="6166" width="3.7109375" style="112" customWidth="1"/>
    <col min="6167" max="6167" width="5" style="112" customWidth="1"/>
    <col min="6168" max="6168" width="31.85546875" style="112" customWidth="1"/>
    <col min="6169" max="6169" width="5.140625" style="112" customWidth="1"/>
    <col min="6170" max="6172" width="12.28515625" style="112" customWidth="1"/>
    <col min="6173" max="6173" width="14.5703125" style="112" customWidth="1"/>
    <col min="6174" max="6174" width="11.42578125" style="112" customWidth="1"/>
    <col min="6175" max="6175" width="1.42578125" style="112" customWidth="1"/>
    <col min="6176" max="6176" width="1" style="112" customWidth="1"/>
    <col min="6177" max="6421" width="9.140625" style="112"/>
    <col min="6422" max="6422" width="3.7109375" style="112" customWidth="1"/>
    <col min="6423" max="6423" width="5" style="112" customWidth="1"/>
    <col min="6424" max="6424" width="31.85546875" style="112" customWidth="1"/>
    <col min="6425" max="6425" width="5.140625" style="112" customWidth="1"/>
    <col min="6426" max="6428" width="12.28515625" style="112" customWidth="1"/>
    <col min="6429" max="6429" width="14.5703125" style="112" customWidth="1"/>
    <col min="6430" max="6430" width="11.42578125" style="112" customWidth="1"/>
    <col min="6431" max="6431" width="1.42578125" style="112" customWidth="1"/>
    <col min="6432" max="6432" width="1" style="112" customWidth="1"/>
    <col min="6433" max="6677" width="9.140625" style="112"/>
    <col min="6678" max="6678" width="3.7109375" style="112" customWidth="1"/>
    <col min="6679" max="6679" width="5" style="112" customWidth="1"/>
    <col min="6680" max="6680" width="31.85546875" style="112" customWidth="1"/>
    <col min="6681" max="6681" width="5.140625" style="112" customWidth="1"/>
    <col min="6682" max="6684" width="12.28515625" style="112" customWidth="1"/>
    <col min="6685" max="6685" width="14.5703125" style="112" customWidth="1"/>
    <col min="6686" max="6686" width="11.42578125" style="112" customWidth="1"/>
    <col min="6687" max="6687" width="1.42578125" style="112" customWidth="1"/>
    <col min="6688" max="6688" width="1" style="112" customWidth="1"/>
    <col min="6689" max="6933" width="9.140625" style="112"/>
    <col min="6934" max="6934" width="3.7109375" style="112" customWidth="1"/>
    <col min="6935" max="6935" width="5" style="112" customWidth="1"/>
    <col min="6936" max="6936" width="31.85546875" style="112" customWidth="1"/>
    <col min="6937" max="6937" width="5.140625" style="112" customWidth="1"/>
    <col min="6938" max="6940" width="12.28515625" style="112" customWidth="1"/>
    <col min="6941" max="6941" width="14.5703125" style="112" customWidth="1"/>
    <col min="6942" max="6942" width="11.42578125" style="112" customWidth="1"/>
    <col min="6943" max="6943" width="1.42578125" style="112" customWidth="1"/>
    <col min="6944" max="6944" width="1" style="112" customWidth="1"/>
    <col min="6945" max="7189" width="9.140625" style="112"/>
    <col min="7190" max="7190" width="3.7109375" style="112" customWidth="1"/>
    <col min="7191" max="7191" width="5" style="112" customWidth="1"/>
    <col min="7192" max="7192" width="31.85546875" style="112" customWidth="1"/>
    <col min="7193" max="7193" width="5.140625" style="112" customWidth="1"/>
    <col min="7194" max="7196" width="12.28515625" style="112" customWidth="1"/>
    <col min="7197" max="7197" width="14.5703125" style="112" customWidth="1"/>
    <col min="7198" max="7198" width="11.42578125" style="112" customWidth="1"/>
    <col min="7199" max="7199" width="1.42578125" style="112" customWidth="1"/>
    <col min="7200" max="7200" width="1" style="112" customWidth="1"/>
    <col min="7201" max="7445" width="9.140625" style="112"/>
    <col min="7446" max="7446" width="3.7109375" style="112" customWidth="1"/>
    <col min="7447" max="7447" width="5" style="112" customWidth="1"/>
    <col min="7448" max="7448" width="31.85546875" style="112" customWidth="1"/>
    <col min="7449" max="7449" width="5.140625" style="112" customWidth="1"/>
    <col min="7450" max="7452" width="12.28515625" style="112" customWidth="1"/>
    <col min="7453" max="7453" width="14.5703125" style="112" customWidth="1"/>
    <col min="7454" max="7454" width="11.42578125" style="112" customWidth="1"/>
    <col min="7455" max="7455" width="1.42578125" style="112" customWidth="1"/>
    <col min="7456" max="7456" width="1" style="112" customWidth="1"/>
    <col min="7457" max="7701" width="9.140625" style="112"/>
    <col min="7702" max="7702" width="3.7109375" style="112" customWidth="1"/>
    <col min="7703" max="7703" width="5" style="112" customWidth="1"/>
    <col min="7704" max="7704" width="31.85546875" style="112" customWidth="1"/>
    <col min="7705" max="7705" width="5.140625" style="112" customWidth="1"/>
    <col min="7706" max="7708" width="12.28515625" style="112" customWidth="1"/>
    <col min="7709" max="7709" width="14.5703125" style="112" customWidth="1"/>
    <col min="7710" max="7710" width="11.42578125" style="112" customWidth="1"/>
    <col min="7711" max="7711" width="1.42578125" style="112" customWidth="1"/>
    <col min="7712" max="7712" width="1" style="112" customWidth="1"/>
    <col min="7713" max="7957" width="9.140625" style="112"/>
    <col min="7958" max="7958" width="3.7109375" style="112" customWidth="1"/>
    <col min="7959" max="7959" width="5" style="112" customWidth="1"/>
    <col min="7960" max="7960" width="31.85546875" style="112" customWidth="1"/>
    <col min="7961" max="7961" width="5.140625" style="112" customWidth="1"/>
    <col min="7962" max="7964" width="12.28515625" style="112" customWidth="1"/>
    <col min="7965" max="7965" width="14.5703125" style="112" customWidth="1"/>
    <col min="7966" max="7966" width="11.42578125" style="112" customWidth="1"/>
    <col min="7967" max="7967" width="1.42578125" style="112" customWidth="1"/>
    <col min="7968" max="7968" width="1" style="112" customWidth="1"/>
    <col min="7969" max="8213" width="9.140625" style="112"/>
    <col min="8214" max="8214" width="3.7109375" style="112" customWidth="1"/>
    <col min="8215" max="8215" width="5" style="112" customWidth="1"/>
    <col min="8216" max="8216" width="31.85546875" style="112" customWidth="1"/>
    <col min="8217" max="8217" width="5.140625" style="112" customWidth="1"/>
    <col min="8218" max="8220" width="12.28515625" style="112" customWidth="1"/>
    <col min="8221" max="8221" width="14.5703125" style="112" customWidth="1"/>
    <col min="8222" max="8222" width="11.42578125" style="112" customWidth="1"/>
    <col min="8223" max="8223" width="1.42578125" style="112" customWidth="1"/>
    <col min="8224" max="8224" width="1" style="112" customWidth="1"/>
    <col min="8225" max="8469" width="9.140625" style="112"/>
    <col min="8470" max="8470" width="3.7109375" style="112" customWidth="1"/>
    <col min="8471" max="8471" width="5" style="112" customWidth="1"/>
    <col min="8472" max="8472" width="31.85546875" style="112" customWidth="1"/>
    <col min="8473" max="8473" width="5.140625" style="112" customWidth="1"/>
    <col min="8474" max="8476" width="12.28515625" style="112" customWidth="1"/>
    <col min="8477" max="8477" width="14.5703125" style="112" customWidth="1"/>
    <col min="8478" max="8478" width="11.42578125" style="112" customWidth="1"/>
    <col min="8479" max="8479" width="1.42578125" style="112" customWidth="1"/>
    <col min="8480" max="8480" width="1" style="112" customWidth="1"/>
    <col min="8481" max="8725" width="9.140625" style="112"/>
    <col min="8726" max="8726" width="3.7109375" style="112" customWidth="1"/>
    <col min="8727" max="8727" width="5" style="112" customWidth="1"/>
    <col min="8728" max="8728" width="31.85546875" style="112" customWidth="1"/>
    <col min="8729" max="8729" width="5.140625" style="112" customWidth="1"/>
    <col min="8730" max="8732" width="12.28515625" style="112" customWidth="1"/>
    <col min="8733" max="8733" width="14.5703125" style="112" customWidth="1"/>
    <col min="8734" max="8734" width="11.42578125" style="112" customWidth="1"/>
    <col min="8735" max="8735" width="1.42578125" style="112" customWidth="1"/>
    <col min="8736" max="8736" width="1" style="112" customWidth="1"/>
    <col min="8737" max="8981" width="9.140625" style="112"/>
    <col min="8982" max="8982" width="3.7109375" style="112" customWidth="1"/>
    <col min="8983" max="8983" width="5" style="112" customWidth="1"/>
    <col min="8984" max="8984" width="31.85546875" style="112" customWidth="1"/>
    <col min="8985" max="8985" width="5.140625" style="112" customWidth="1"/>
    <col min="8986" max="8988" width="12.28515625" style="112" customWidth="1"/>
    <col min="8989" max="8989" width="14.5703125" style="112" customWidth="1"/>
    <col min="8990" max="8990" width="11.42578125" style="112" customWidth="1"/>
    <col min="8991" max="8991" width="1.42578125" style="112" customWidth="1"/>
    <col min="8992" max="8992" width="1" style="112" customWidth="1"/>
    <col min="8993" max="9237" width="9.140625" style="112"/>
    <col min="9238" max="9238" width="3.7109375" style="112" customWidth="1"/>
    <col min="9239" max="9239" width="5" style="112" customWidth="1"/>
    <col min="9240" max="9240" width="31.85546875" style="112" customWidth="1"/>
    <col min="9241" max="9241" width="5.140625" style="112" customWidth="1"/>
    <col min="9242" max="9244" width="12.28515625" style="112" customWidth="1"/>
    <col min="9245" max="9245" width="14.5703125" style="112" customWidth="1"/>
    <col min="9246" max="9246" width="11.42578125" style="112" customWidth="1"/>
    <col min="9247" max="9247" width="1.42578125" style="112" customWidth="1"/>
    <col min="9248" max="9248" width="1" style="112" customWidth="1"/>
    <col min="9249" max="9493" width="9.140625" style="112"/>
    <col min="9494" max="9494" width="3.7109375" style="112" customWidth="1"/>
    <col min="9495" max="9495" width="5" style="112" customWidth="1"/>
    <col min="9496" max="9496" width="31.85546875" style="112" customWidth="1"/>
    <col min="9497" max="9497" width="5.140625" style="112" customWidth="1"/>
    <col min="9498" max="9500" width="12.28515625" style="112" customWidth="1"/>
    <col min="9501" max="9501" width="14.5703125" style="112" customWidth="1"/>
    <col min="9502" max="9502" width="11.42578125" style="112" customWidth="1"/>
    <col min="9503" max="9503" width="1.42578125" style="112" customWidth="1"/>
    <col min="9504" max="9504" width="1" style="112" customWidth="1"/>
    <col min="9505" max="9749" width="9.140625" style="112"/>
    <col min="9750" max="9750" width="3.7109375" style="112" customWidth="1"/>
    <col min="9751" max="9751" width="5" style="112" customWidth="1"/>
    <col min="9752" max="9752" width="31.85546875" style="112" customWidth="1"/>
    <col min="9753" max="9753" width="5.140625" style="112" customWidth="1"/>
    <col min="9754" max="9756" width="12.28515625" style="112" customWidth="1"/>
    <col min="9757" max="9757" width="14.5703125" style="112" customWidth="1"/>
    <col min="9758" max="9758" width="11.42578125" style="112" customWidth="1"/>
    <col min="9759" max="9759" width="1.42578125" style="112" customWidth="1"/>
    <col min="9760" max="9760" width="1" style="112" customWidth="1"/>
    <col min="9761" max="10005" width="9.140625" style="112"/>
    <col min="10006" max="10006" width="3.7109375" style="112" customWidth="1"/>
    <col min="10007" max="10007" width="5" style="112" customWidth="1"/>
    <col min="10008" max="10008" width="31.85546875" style="112" customWidth="1"/>
    <col min="10009" max="10009" width="5.140625" style="112" customWidth="1"/>
    <col min="10010" max="10012" width="12.28515625" style="112" customWidth="1"/>
    <col min="10013" max="10013" width="14.5703125" style="112" customWidth="1"/>
    <col min="10014" max="10014" width="11.42578125" style="112" customWidth="1"/>
    <col min="10015" max="10015" width="1.42578125" style="112" customWidth="1"/>
    <col min="10016" max="10016" width="1" style="112" customWidth="1"/>
    <col min="10017" max="10261" width="9.140625" style="112"/>
    <col min="10262" max="10262" width="3.7109375" style="112" customWidth="1"/>
    <col min="10263" max="10263" width="5" style="112" customWidth="1"/>
    <col min="10264" max="10264" width="31.85546875" style="112" customWidth="1"/>
    <col min="10265" max="10265" width="5.140625" style="112" customWidth="1"/>
    <col min="10266" max="10268" width="12.28515625" style="112" customWidth="1"/>
    <col min="10269" max="10269" width="14.5703125" style="112" customWidth="1"/>
    <col min="10270" max="10270" width="11.42578125" style="112" customWidth="1"/>
    <col min="10271" max="10271" width="1.42578125" style="112" customWidth="1"/>
    <col min="10272" max="10272" width="1" style="112" customWidth="1"/>
    <col min="10273" max="10517" width="9.140625" style="112"/>
    <col min="10518" max="10518" width="3.7109375" style="112" customWidth="1"/>
    <col min="10519" max="10519" width="5" style="112" customWidth="1"/>
    <col min="10520" max="10520" width="31.85546875" style="112" customWidth="1"/>
    <col min="10521" max="10521" width="5.140625" style="112" customWidth="1"/>
    <col min="10522" max="10524" width="12.28515625" style="112" customWidth="1"/>
    <col min="10525" max="10525" width="14.5703125" style="112" customWidth="1"/>
    <col min="10526" max="10526" width="11.42578125" style="112" customWidth="1"/>
    <col min="10527" max="10527" width="1.42578125" style="112" customWidth="1"/>
    <col min="10528" max="10528" width="1" style="112" customWidth="1"/>
    <col min="10529" max="10773" width="9.140625" style="112"/>
    <col min="10774" max="10774" width="3.7109375" style="112" customWidth="1"/>
    <col min="10775" max="10775" width="5" style="112" customWidth="1"/>
    <col min="10776" max="10776" width="31.85546875" style="112" customWidth="1"/>
    <col min="10777" max="10777" width="5.140625" style="112" customWidth="1"/>
    <col min="10778" max="10780" width="12.28515625" style="112" customWidth="1"/>
    <col min="10781" max="10781" width="14.5703125" style="112" customWidth="1"/>
    <col min="10782" max="10782" width="11.42578125" style="112" customWidth="1"/>
    <col min="10783" max="10783" width="1.42578125" style="112" customWidth="1"/>
    <col min="10784" max="10784" width="1" style="112" customWidth="1"/>
    <col min="10785" max="11029" width="9.140625" style="112"/>
    <col min="11030" max="11030" width="3.7109375" style="112" customWidth="1"/>
    <col min="11031" max="11031" width="5" style="112" customWidth="1"/>
    <col min="11032" max="11032" width="31.85546875" style="112" customWidth="1"/>
    <col min="11033" max="11033" width="5.140625" style="112" customWidth="1"/>
    <col min="11034" max="11036" width="12.28515625" style="112" customWidth="1"/>
    <col min="11037" max="11037" width="14.5703125" style="112" customWidth="1"/>
    <col min="11038" max="11038" width="11.42578125" style="112" customWidth="1"/>
    <col min="11039" max="11039" width="1.42578125" style="112" customWidth="1"/>
    <col min="11040" max="11040" width="1" style="112" customWidth="1"/>
    <col min="11041" max="11285" width="9.140625" style="112"/>
    <col min="11286" max="11286" width="3.7109375" style="112" customWidth="1"/>
    <col min="11287" max="11287" width="5" style="112" customWidth="1"/>
    <col min="11288" max="11288" width="31.85546875" style="112" customWidth="1"/>
    <col min="11289" max="11289" width="5.140625" style="112" customWidth="1"/>
    <col min="11290" max="11292" width="12.28515625" style="112" customWidth="1"/>
    <col min="11293" max="11293" width="14.5703125" style="112" customWidth="1"/>
    <col min="11294" max="11294" width="11.42578125" style="112" customWidth="1"/>
    <col min="11295" max="11295" width="1.42578125" style="112" customWidth="1"/>
    <col min="11296" max="11296" width="1" style="112" customWidth="1"/>
    <col min="11297" max="11541" width="9.140625" style="112"/>
    <col min="11542" max="11542" width="3.7109375" style="112" customWidth="1"/>
    <col min="11543" max="11543" width="5" style="112" customWidth="1"/>
    <col min="11544" max="11544" width="31.85546875" style="112" customWidth="1"/>
    <col min="11545" max="11545" width="5.140625" style="112" customWidth="1"/>
    <col min="11546" max="11548" width="12.28515625" style="112" customWidth="1"/>
    <col min="11549" max="11549" width="14.5703125" style="112" customWidth="1"/>
    <col min="11550" max="11550" width="11.42578125" style="112" customWidth="1"/>
    <col min="11551" max="11551" width="1.42578125" style="112" customWidth="1"/>
    <col min="11552" max="11552" width="1" style="112" customWidth="1"/>
    <col min="11553" max="11797" width="9.140625" style="112"/>
    <col min="11798" max="11798" width="3.7109375" style="112" customWidth="1"/>
    <col min="11799" max="11799" width="5" style="112" customWidth="1"/>
    <col min="11800" max="11800" width="31.85546875" style="112" customWidth="1"/>
    <col min="11801" max="11801" width="5.140625" style="112" customWidth="1"/>
    <col min="11802" max="11804" width="12.28515625" style="112" customWidth="1"/>
    <col min="11805" max="11805" width="14.5703125" style="112" customWidth="1"/>
    <col min="11806" max="11806" width="11.42578125" style="112" customWidth="1"/>
    <col min="11807" max="11807" width="1.42578125" style="112" customWidth="1"/>
    <col min="11808" max="11808" width="1" style="112" customWidth="1"/>
    <col min="11809" max="12053" width="9.140625" style="112"/>
    <col min="12054" max="12054" width="3.7109375" style="112" customWidth="1"/>
    <col min="12055" max="12055" width="5" style="112" customWidth="1"/>
    <col min="12056" max="12056" width="31.85546875" style="112" customWidth="1"/>
    <col min="12057" max="12057" width="5.140625" style="112" customWidth="1"/>
    <col min="12058" max="12060" width="12.28515625" style="112" customWidth="1"/>
    <col min="12061" max="12061" width="14.5703125" style="112" customWidth="1"/>
    <col min="12062" max="12062" width="11.42578125" style="112" customWidth="1"/>
    <col min="12063" max="12063" width="1.42578125" style="112" customWidth="1"/>
    <col min="12064" max="12064" width="1" style="112" customWidth="1"/>
    <col min="12065" max="12309" width="9.140625" style="112"/>
    <col min="12310" max="12310" width="3.7109375" style="112" customWidth="1"/>
    <col min="12311" max="12311" width="5" style="112" customWidth="1"/>
    <col min="12312" max="12312" width="31.85546875" style="112" customWidth="1"/>
    <col min="12313" max="12313" width="5.140625" style="112" customWidth="1"/>
    <col min="12314" max="12316" width="12.28515625" style="112" customWidth="1"/>
    <col min="12317" max="12317" width="14.5703125" style="112" customWidth="1"/>
    <col min="12318" max="12318" width="11.42578125" style="112" customWidth="1"/>
    <col min="12319" max="12319" width="1.42578125" style="112" customWidth="1"/>
    <col min="12320" max="12320" width="1" style="112" customWidth="1"/>
    <col min="12321" max="12565" width="9.140625" style="112"/>
    <col min="12566" max="12566" width="3.7109375" style="112" customWidth="1"/>
    <col min="12567" max="12567" width="5" style="112" customWidth="1"/>
    <col min="12568" max="12568" width="31.85546875" style="112" customWidth="1"/>
    <col min="12569" max="12569" width="5.140625" style="112" customWidth="1"/>
    <col min="12570" max="12572" width="12.28515625" style="112" customWidth="1"/>
    <col min="12573" max="12573" width="14.5703125" style="112" customWidth="1"/>
    <col min="12574" max="12574" width="11.42578125" style="112" customWidth="1"/>
    <col min="12575" max="12575" width="1.42578125" style="112" customWidth="1"/>
    <col min="12576" max="12576" width="1" style="112" customWidth="1"/>
    <col min="12577" max="12821" width="9.140625" style="112"/>
    <col min="12822" max="12822" width="3.7109375" style="112" customWidth="1"/>
    <col min="12823" max="12823" width="5" style="112" customWidth="1"/>
    <col min="12824" max="12824" width="31.85546875" style="112" customWidth="1"/>
    <col min="12825" max="12825" width="5.140625" style="112" customWidth="1"/>
    <col min="12826" max="12828" width="12.28515625" style="112" customWidth="1"/>
    <col min="12829" max="12829" width="14.5703125" style="112" customWidth="1"/>
    <col min="12830" max="12830" width="11.42578125" style="112" customWidth="1"/>
    <col min="12831" max="12831" width="1.42578125" style="112" customWidth="1"/>
    <col min="12832" max="12832" width="1" style="112" customWidth="1"/>
    <col min="12833" max="13077" width="9.140625" style="112"/>
    <col min="13078" max="13078" width="3.7109375" style="112" customWidth="1"/>
    <col min="13079" max="13079" width="5" style="112" customWidth="1"/>
    <col min="13080" max="13080" width="31.85546875" style="112" customWidth="1"/>
    <col min="13081" max="13081" width="5.140625" style="112" customWidth="1"/>
    <col min="13082" max="13084" width="12.28515625" style="112" customWidth="1"/>
    <col min="13085" max="13085" width="14.5703125" style="112" customWidth="1"/>
    <col min="13086" max="13086" width="11.42578125" style="112" customWidth="1"/>
    <col min="13087" max="13087" width="1.42578125" style="112" customWidth="1"/>
    <col min="13088" max="13088" width="1" style="112" customWidth="1"/>
    <col min="13089" max="13333" width="9.140625" style="112"/>
    <col min="13334" max="13334" width="3.7109375" style="112" customWidth="1"/>
    <col min="13335" max="13335" width="5" style="112" customWidth="1"/>
    <col min="13336" max="13336" width="31.85546875" style="112" customWidth="1"/>
    <col min="13337" max="13337" width="5.140625" style="112" customWidth="1"/>
    <col min="13338" max="13340" width="12.28515625" style="112" customWidth="1"/>
    <col min="13341" max="13341" width="14.5703125" style="112" customWidth="1"/>
    <col min="13342" max="13342" width="11.42578125" style="112" customWidth="1"/>
    <col min="13343" max="13343" width="1.42578125" style="112" customWidth="1"/>
    <col min="13344" max="13344" width="1" style="112" customWidth="1"/>
    <col min="13345" max="13589" width="9.140625" style="112"/>
    <col min="13590" max="13590" width="3.7109375" style="112" customWidth="1"/>
    <col min="13591" max="13591" width="5" style="112" customWidth="1"/>
    <col min="13592" max="13592" width="31.85546875" style="112" customWidth="1"/>
    <col min="13593" max="13593" width="5.140625" style="112" customWidth="1"/>
    <col min="13594" max="13596" width="12.28515625" style="112" customWidth="1"/>
    <col min="13597" max="13597" width="14.5703125" style="112" customWidth="1"/>
    <col min="13598" max="13598" width="11.42578125" style="112" customWidth="1"/>
    <col min="13599" max="13599" width="1.42578125" style="112" customWidth="1"/>
    <col min="13600" max="13600" width="1" style="112" customWidth="1"/>
    <col min="13601" max="13845" width="9.140625" style="112"/>
    <col min="13846" max="13846" width="3.7109375" style="112" customWidth="1"/>
    <col min="13847" max="13847" width="5" style="112" customWidth="1"/>
    <col min="13848" max="13848" width="31.85546875" style="112" customWidth="1"/>
    <col min="13849" max="13849" width="5.140625" style="112" customWidth="1"/>
    <col min="13850" max="13852" width="12.28515625" style="112" customWidth="1"/>
    <col min="13853" max="13853" width="14.5703125" style="112" customWidth="1"/>
    <col min="13854" max="13854" width="11.42578125" style="112" customWidth="1"/>
    <col min="13855" max="13855" width="1.42578125" style="112" customWidth="1"/>
    <col min="13856" max="13856" width="1" style="112" customWidth="1"/>
    <col min="13857" max="14101" width="9.140625" style="112"/>
    <col min="14102" max="14102" width="3.7109375" style="112" customWidth="1"/>
    <col min="14103" max="14103" width="5" style="112" customWidth="1"/>
    <col min="14104" max="14104" width="31.85546875" style="112" customWidth="1"/>
    <col min="14105" max="14105" width="5.140625" style="112" customWidth="1"/>
    <col min="14106" max="14108" width="12.28515625" style="112" customWidth="1"/>
    <col min="14109" max="14109" width="14.5703125" style="112" customWidth="1"/>
    <col min="14110" max="14110" width="11.42578125" style="112" customWidth="1"/>
    <col min="14111" max="14111" width="1.42578125" style="112" customWidth="1"/>
    <col min="14112" max="14112" width="1" style="112" customWidth="1"/>
    <col min="14113" max="14357" width="9.140625" style="112"/>
    <col min="14358" max="14358" width="3.7109375" style="112" customWidth="1"/>
    <col min="14359" max="14359" width="5" style="112" customWidth="1"/>
    <col min="14360" max="14360" width="31.85546875" style="112" customWidth="1"/>
    <col min="14361" max="14361" width="5.140625" style="112" customWidth="1"/>
    <col min="14362" max="14364" width="12.28515625" style="112" customWidth="1"/>
    <col min="14365" max="14365" width="14.5703125" style="112" customWidth="1"/>
    <col min="14366" max="14366" width="11.42578125" style="112" customWidth="1"/>
    <col min="14367" max="14367" width="1.42578125" style="112" customWidth="1"/>
    <col min="14368" max="14368" width="1" style="112" customWidth="1"/>
    <col min="14369" max="14613" width="9.140625" style="112"/>
    <col min="14614" max="14614" width="3.7109375" style="112" customWidth="1"/>
    <col min="14615" max="14615" width="5" style="112" customWidth="1"/>
    <col min="14616" max="14616" width="31.85546875" style="112" customWidth="1"/>
    <col min="14617" max="14617" width="5.140625" style="112" customWidth="1"/>
    <col min="14618" max="14620" width="12.28515625" style="112" customWidth="1"/>
    <col min="14621" max="14621" width="14.5703125" style="112" customWidth="1"/>
    <col min="14622" max="14622" width="11.42578125" style="112" customWidth="1"/>
    <col min="14623" max="14623" width="1.42578125" style="112" customWidth="1"/>
    <col min="14624" max="14624" width="1" style="112" customWidth="1"/>
    <col min="14625" max="14869" width="9.140625" style="112"/>
    <col min="14870" max="14870" width="3.7109375" style="112" customWidth="1"/>
    <col min="14871" max="14871" width="5" style="112" customWidth="1"/>
    <col min="14872" max="14872" width="31.85546875" style="112" customWidth="1"/>
    <col min="14873" max="14873" width="5.140625" style="112" customWidth="1"/>
    <col min="14874" max="14876" width="12.28515625" style="112" customWidth="1"/>
    <col min="14877" max="14877" width="14.5703125" style="112" customWidth="1"/>
    <col min="14878" max="14878" width="11.42578125" style="112" customWidth="1"/>
    <col min="14879" max="14879" width="1.42578125" style="112" customWidth="1"/>
    <col min="14880" max="14880" width="1" style="112" customWidth="1"/>
    <col min="14881" max="15125" width="9.140625" style="112"/>
    <col min="15126" max="15126" width="3.7109375" style="112" customWidth="1"/>
    <col min="15127" max="15127" width="5" style="112" customWidth="1"/>
    <col min="15128" max="15128" width="31.85546875" style="112" customWidth="1"/>
    <col min="15129" max="15129" width="5.140625" style="112" customWidth="1"/>
    <col min="15130" max="15132" width="12.28515625" style="112" customWidth="1"/>
    <col min="15133" max="15133" width="14.5703125" style="112" customWidth="1"/>
    <col min="15134" max="15134" width="11.42578125" style="112" customWidth="1"/>
    <col min="15135" max="15135" width="1.42578125" style="112" customWidth="1"/>
    <col min="15136" max="15136" width="1" style="112" customWidth="1"/>
    <col min="15137" max="15381" width="9.140625" style="112"/>
    <col min="15382" max="15382" width="3.7109375" style="112" customWidth="1"/>
    <col min="15383" max="15383" width="5" style="112" customWidth="1"/>
    <col min="15384" max="15384" width="31.85546875" style="112" customWidth="1"/>
    <col min="15385" max="15385" width="5.140625" style="112" customWidth="1"/>
    <col min="15386" max="15388" width="12.28515625" style="112" customWidth="1"/>
    <col min="15389" max="15389" width="14.5703125" style="112" customWidth="1"/>
    <col min="15390" max="15390" width="11.42578125" style="112" customWidth="1"/>
    <col min="15391" max="15391" width="1.42578125" style="112" customWidth="1"/>
    <col min="15392" max="15392" width="1" style="112" customWidth="1"/>
    <col min="15393" max="15637" width="9.140625" style="112"/>
    <col min="15638" max="15638" width="3.7109375" style="112" customWidth="1"/>
    <col min="15639" max="15639" width="5" style="112" customWidth="1"/>
    <col min="15640" max="15640" width="31.85546875" style="112" customWidth="1"/>
    <col min="15641" max="15641" width="5.140625" style="112" customWidth="1"/>
    <col min="15642" max="15644" width="12.28515625" style="112" customWidth="1"/>
    <col min="15645" max="15645" width="14.5703125" style="112" customWidth="1"/>
    <col min="15646" max="15646" width="11.42578125" style="112" customWidth="1"/>
    <col min="15647" max="15647" width="1.42578125" style="112" customWidth="1"/>
    <col min="15648" max="15648" width="1" style="112" customWidth="1"/>
    <col min="15649" max="15893" width="9.140625" style="112"/>
    <col min="15894" max="15894" width="3.7109375" style="112" customWidth="1"/>
    <col min="15895" max="15895" width="5" style="112" customWidth="1"/>
    <col min="15896" max="15896" width="31.85546875" style="112" customWidth="1"/>
    <col min="15897" max="15897" width="5.140625" style="112" customWidth="1"/>
    <col min="15898" max="15900" width="12.28515625" style="112" customWidth="1"/>
    <col min="15901" max="15901" width="14.5703125" style="112" customWidth="1"/>
    <col min="15902" max="15902" width="11.42578125" style="112" customWidth="1"/>
    <col min="15903" max="15903" width="1.42578125" style="112" customWidth="1"/>
    <col min="15904" max="15904" width="1" style="112" customWidth="1"/>
    <col min="15905" max="16149" width="9.140625" style="112"/>
    <col min="16150" max="16150" width="3.7109375" style="112" customWidth="1"/>
    <col min="16151" max="16151" width="5" style="112" customWidth="1"/>
    <col min="16152" max="16152" width="31.85546875" style="112" customWidth="1"/>
    <col min="16153" max="16153" width="5.140625" style="112" customWidth="1"/>
    <col min="16154" max="16156" width="12.28515625" style="112" customWidth="1"/>
    <col min="16157" max="16157" width="14.5703125" style="112" customWidth="1"/>
    <col min="16158" max="16158" width="11.42578125" style="112" customWidth="1"/>
    <col min="16159" max="16159" width="1.42578125" style="112" customWidth="1"/>
    <col min="16160" max="16160" width="1" style="112" customWidth="1"/>
    <col min="16161" max="16384" width="9.140625" style="112"/>
  </cols>
  <sheetData>
    <row r="1" spans="1:37" s="10" customFormat="1" ht="15.75" thickBot="1" x14ac:dyDescent="0.3">
      <c r="A1" s="1" t="s">
        <v>424</v>
      </c>
      <c r="B1" s="2"/>
      <c r="C1" s="3"/>
      <c r="D1" s="80"/>
      <c r="E1" s="3"/>
      <c r="F1" s="3"/>
      <c r="G1" s="4"/>
      <c r="H1" s="4"/>
      <c r="I1" s="4"/>
      <c r="J1" s="6" t="s">
        <v>864</v>
      </c>
      <c r="K1" s="5"/>
      <c r="L1" s="6" t="s">
        <v>425</v>
      </c>
      <c r="M1" s="6"/>
      <c r="N1" s="6" t="s">
        <v>426</v>
      </c>
      <c r="O1" s="6"/>
      <c r="P1" s="6" t="s">
        <v>427</v>
      </c>
      <c r="Q1" s="6"/>
      <c r="R1" s="6" t="s">
        <v>428</v>
      </c>
      <c r="S1" s="6"/>
      <c r="T1" s="6" t="s">
        <v>865</v>
      </c>
      <c r="U1" s="6"/>
      <c r="V1" s="6" t="s">
        <v>866</v>
      </c>
      <c r="W1" s="6"/>
      <c r="X1" s="6" t="s">
        <v>867</v>
      </c>
      <c r="Y1" s="6"/>
      <c r="Z1" s="6" t="s">
        <v>868</v>
      </c>
      <c r="AA1" s="6"/>
      <c r="AB1" s="6" t="s">
        <v>869</v>
      </c>
      <c r="AC1" s="6"/>
      <c r="AD1" s="7" t="s">
        <v>429</v>
      </c>
      <c r="AE1" s="7" t="s">
        <v>430</v>
      </c>
      <c r="AF1" s="8"/>
      <c r="AG1" s="4"/>
      <c r="AH1" s="7" t="s">
        <v>430</v>
      </c>
      <c r="AI1" s="4"/>
      <c r="AJ1" s="4"/>
    </row>
    <row r="2" spans="1:37" s="10" customFormat="1" ht="16.5" thickTop="1" thickBot="1" x14ac:dyDescent="0.3">
      <c r="A2" s="1" t="s">
        <v>424</v>
      </c>
      <c r="B2" s="2"/>
      <c r="C2" s="3"/>
      <c r="D2" s="80"/>
      <c r="E2" s="3"/>
      <c r="F2" s="3"/>
      <c r="G2" s="4"/>
      <c r="H2" s="4"/>
      <c r="I2" s="4"/>
      <c r="J2" s="81">
        <v>1</v>
      </c>
      <c r="K2" s="5"/>
      <c r="L2" s="156" t="s">
        <v>902</v>
      </c>
      <c r="M2" s="82"/>
      <c r="N2" s="156" t="s">
        <v>902</v>
      </c>
      <c r="O2" s="82"/>
      <c r="P2" s="156" t="s">
        <v>902</v>
      </c>
      <c r="Q2" s="83"/>
      <c r="R2" s="156" t="s">
        <v>902</v>
      </c>
      <c r="S2" s="83"/>
      <c r="T2" s="156" t="s">
        <v>902</v>
      </c>
      <c r="U2" s="83"/>
      <c r="V2" s="156" t="s">
        <v>902</v>
      </c>
      <c r="W2" s="83"/>
      <c r="X2" s="156" t="s">
        <v>902</v>
      </c>
      <c r="Y2" s="83"/>
      <c r="Z2" s="156" t="s">
        <v>902</v>
      </c>
      <c r="AA2" s="83"/>
      <c r="AB2" s="156" t="s">
        <v>902</v>
      </c>
      <c r="AC2" s="83"/>
      <c r="AD2" s="156" t="s">
        <v>902</v>
      </c>
      <c r="AE2" s="156"/>
      <c r="AF2" s="8"/>
      <c r="AG2" s="4"/>
      <c r="AH2" s="156"/>
      <c r="AI2" s="4"/>
      <c r="AJ2" s="4"/>
    </row>
    <row r="3" spans="1:37" s="10" customFormat="1" ht="17.25" thickTop="1" x14ac:dyDescent="0.25">
      <c r="A3" s="1" t="s">
        <v>424</v>
      </c>
      <c r="B3" s="2"/>
      <c r="C3" s="3"/>
      <c r="D3" s="84" t="s">
        <v>870</v>
      </c>
      <c r="E3" s="85" t="s">
        <v>871</v>
      </c>
      <c r="F3" s="85" t="s">
        <v>872</v>
      </c>
      <c r="G3" s="86" t="s">
        <v>873</v>
      </c>
      <c r="H3" s="87" t="s">
        <v>874</v>
      </c>
      <c r="I3" s="87" t="s">
        <v>875</v>
      </c>
      <c r="J3" s="87" t="s">
        <v>876</v>
      </c>
      <c r="K3" s="88" t="s">
        <v>877</v>
      </c>
      <c r="L3" s="89" t="s">
        <v>10</v>
      </c>
      <c r="M3" s="90"/>
      <c r="N3" s="89" t="s">
        <v>433</v>
      </c>
      <c r="O3" s="90"/>
      <c r="P3" s="89" t="s">
        <v>434</v>
      </c>
      <c r="Q3" s="91"/>
      <c r="R3" s="89" t="s">
        <v>435</v>
      </c>
      <c r="S3" s="91"/>
      <c r="T3" s="89" t="s">
        <v>878</v>
      </c>
      <c r="U3" s="91"/>
      <c r="V3" s="89" t="s">
        <v>879</v>
      </c>
      <c r="W3" s="91"/>
      <c r="X3" s="89" t="s">
        <v>880</v>
      </c>
      <c r="Y3" s="91"/>
      <c r="Z3" s="89" t="s">
        <v>881</v>
      </c>
      <c r="AA3" s="91"/>
      <c r="AB3" s="89" t="s">
        <v>882</v>
      </c>
      <c r="AC3" s="91"/>
      <c r="AD3" s="89" t="s">
        <v>436</v>
      </c>
      <c r="AE3" s="92" t="s">
        <v>430</v>
      </c>
      <c r="AF3" s="8"/>
      <c r="AG3" s="4"/>
      <c r="AH3" s="92" t="s">
        <v>430</v>
      </c>
      <c r="AJ3" s="4"/>
    </row>
    <row r="4" spans="1:37" s="10" customFormat="1" x14ac:dyDescent="0.25">
      <c r="A4" s="1" t="s">
        <v>424</v>
      </c>
      <c r="B4" s="15"/>
      <c r="C4" s="16" t="s">
        <v>437</v>
      </c>
      <c r="D4" s="93"/>
      <c r="E4" s="16"/>
      <c r="F4" s="16"/>
      <c r="G4" s="16"/>
      <c r="H4" s="16"/>
      <c r="I4" s="16"/>
      <c r="J4" s="19">
        <f>ROUND(SUBTOTAL(9,J5:J157),0)</f>
        <v>2977821</v>
      </c>
      <c r="K4" s="94">
        <f>IF($J4=0,"%",+L4/$J4)</f>
        <v>0.38147994792165146</v>
      </c>
      <c r="L4" s="95">
        <f>ROUND(SUBTOTAL(9,L5:L157),0)</f>
        <v>1135979</v>
      </c>
      <c r="M4" s="94">
        <f>IF($J4=0,"%",+N4/$J4)</f>
        <v>0.31609321043810223</v>
      </c>
      <c r="N4" s="95">
        <f>ROUND(SUBTOTAL(9,N5:N157),0)</f>
        <v>941269</v>
      </c>
      <c r="O4" s="94">
        <f>IF($J4=0,"%",+P4/$J4)</f>
        <v>0.30242650582422514</v>
      </c>
      <c r="P4" s="95">
        <f>ROUND(SUBTOTAL(9,P5:P157),0)</f>
        <v>900572</v>
      </c>
      <c r="Q4" s="94">
        <f>IF($J4=0,"%",+R4/$J4)</f>
        <v>0</v>
      </c>
      <c r="R4" s="95">
        <f>ROUND(SUBTOTAL(9,R5:R157),0)</f>
        <v>0</v>
      </c>
      <c r="S4" s="94">
        <f>IF($J4=0,"%",+T4/$J4)</f>
        <v>0</v>
      </c>
      <c r="T4" s="95">
        <f>ROUND(SUBTOTAL(9,T5:T157),0)</f>
        <v>0</v>
      </c>
      <c r="U4" s="94">
        <f>IF($J4=0,"%",+V4/$J4)</f>
        <v>0</v>
      </c>
      <c r="V4" s="95">
        <f>ROUND(SUBTOTAL(9,V5:V157),0)</f>
        <v>0</v>
      </c>
      <c r="W4" s="94">
        <f>IF($J4=0,"%",+X4/$J4)</f>
        <v>0</v>
      </c>
      <c r="X4" s="95">
        <f>ROUND(SUBTOTAL(9,X5:X157),0)</f>
        <v>0</v>
      </c>
      <c r="Y4" s="94">
        <f>IF($J4=0,"%",+Z4/$J4)</f>
        <v>0</v>
      </c>
      <c r="Z4" s="95">
        <f>ROUND(SUBTOTAL(9,Z5:Z157),0)</f>
        <v>0</v>
      </c>
      <c r="AA4" s="94">
        <f>IF($J4=0,"%",+AB4/$J4)</f>
        <v>0</v>
      </c>
      <c r="AB4" s="95">
        <f>ROUND(SUBTOTAL(9,AB5:AB157),0)</f>
        <v>0</v>
      </c>
      <c r="AC4" s="94">
        <f>IF($J4=0,"%",+AD4/$J4)</f>
        <v>0</v>
      </c>
      <c r="AD4" s="95">
        <f>ROUND(SUBTOTAL(9,AD5:AD157),0)</f>
        <v>0</v>
      </c>
      <c r="AE4" s="96">
        <f>ROUND(SUBTOTAL(9,AE5:AE157),0)</f>
        <v>2977821</v>
      </c>
      <c r="AF4" s="20"/>
      <c r="AG4" s="4"/>
      <c r="AH4" s="96">
        <f>ROUND(SUBTOTAL(9,AH5:AH157),0)</f>
        <v>0</v>
      </c>
      <c r="AJ4" s="4"/>
    </row>
    <row r="5" spans="1:37" s="10" customFormat="1" x14ac:dyDescent="0.25">
      <c r="A5" s="1" t="str">
        <f t="shared" ref="A5:A69" si="0">IF(AE5&gt;0,"Y",IF(AE5&lt;0,"Y","N"))</f>
        <v>Y</v>
      </c>
      <c r="B5" s="21">
        <v>500</v>
      </c>
      <c r="C5" s="22" t="s">
        <v>438</v>
      </c>
      <c r="D5" s="97"/>
      <c r="E5" s="22"/>
      <c r="F5" s="22"/>
      <c r="G5" s="23"/>
      <c r="H5" s="23"/>
      <c r="I5" s="23"/>
      <c r="J5" s="24">
        <f t="shared" ref="J5" si="1">SUBTOTAL(9,J6:J14)</f>
        <v>566579.00005000003</v>
      </c>
      <c r="K5" s="98"/>
      <c r="L5" s="99">
        <f t="shared" ref="L5:AE5" si="2">SUBTOTAL(9,L6:L14)</f>
        <v>0</v>
      </c>
      <c r="M5" s="98"/>
      <c r="N5" s="99">
        <f t="shared" si="2"/>
        <v>405452.800025</v>
      </c>
      <c r="O5" s="98"/>
      <c r="P5" s="99">
        <f t="shared" ref="P5" si="3">SUBTOTAL(9,P6:P14)</f>
        <v>161126.20002500003</v>
      </c>
      <c r="Q5" s="98"/>
      <c r="R5" s="99">
        <f t="shared" ref="R5" si="4">SUBTOTAL(9,R6:R14)</f>
        <v>0</v>
      </c>
      <c r="S5" s="98"/>
      <c r="T5" s="99">
        <f t="shared" ref="T5" si="5">SUBTOTAL(9,T6:T14)</f>
        <v>0</v>
      </c>
      <c r="U5" s="98"/>
      <c r="V5" s="99">
        <f t="shared" ref="V5" si="6">SUBTOTAL(9,V6:V14)</f>
        <v>0</v>
      </c>
      <c r="W5" s="98"/>
      <c r="X5" s="99">
        <f t="shared" ref="X5" si="7">SUBTOTAL(9,X6:X14)</f>
        <v>0</v>
      </c>
      <c r="Y5" s="98"/>
      <c r="Z5" s="99">
        <f t="shared" ref="Z5" si="8">SUBTOTAL(9,Z6:Z14)</f>
        <v>0</v>
      </c>
      <c r="AA5" s="98"/>
      <c r="AB5" s="99">
        <f t="shared" ref="AB5" si="9">SUBTOTAL(9,AB6:AB14)</f>
        <v>0</v>
      </c>
      <c r="AC5" s="98"/>
      <c r="AD5" s="99">
        <f t="shared" si="2"/>
        <v>0</v>
      </c>
      <c r="AE5" s="100">
        <f t="shared" si="2"/>
        <v>566579.00005000003</v>
      </c>
      <c r="AF5" s="8"/>
      <c r="AG5" s="4"/>
      <c r="AH5" s="100">
        <f t="shared" ref="AH5" si="10">SUBTOTAL(9,AH6:AH14)</f>
        <v>0</v>
      </c>
      <c r="AJ5" s="4"/>
    </row>
    <row r="6" spans="1:37" x14ac:dyDescent="0.25">
      <c r="A6" s="101" t="str">
        <f t="shared" si="0"/>
        <v>N</v>
      </c>
      <c r="B6" s="26">
        <v>500</v>
      </c>
      <c r="C6" s="27" t="s">
        <v>13</v>
      </c>
      <c r="D6" s="102"/>
      <c r="E6" s="103"/>
      <c r="F6" s="103"/>
      <c r="G6" s="104"/>
      <c r="H6" s="105"/>
      <c r="I6" s="106">
        <f t="shared" ref="I6:I13" si="11">IF(+H6&gt;0,+D6*H6,+D6*F6*H6)</f>
        <v>0</v>
      </c>
      <c r="J6" s="29">
        <f>+I6/J$2</f>
        <v>0</v>
      </c>
      <c r="K6" s="107"/>
      <c r="L6" s="108">
        <f>+$J6*K6</f>
        <v>0</v>
      </c>
      <c r="M6" s="107"/>
      <c r="N6" s="108">
        <f>+$J6*M6</f>
        <v>0</v>
      </c>
      <c r="O6" s="107"/>
      <c r="P6" s="108">
        <f>+$J6*O6</f>
        <v>0</v>
      </c>
      <c r="Q6" s="107"/>
      <c r="R6" s="108">
        <f>+$J6*Q6</f>
        <v>0</v>
      </c>
      <c r="S6" s="107"/>
      <c r="T6" s="108">
        <f>+$J6*S6</f>
        <v>0</v>
      </c>
      <c r="U6" s="107"/>
      <c r="V6" s="108">
        <f>+$J6*U6</f>
        <v>0</v>
      </c>
      <c r="W6" s="107"/>
      <c r="X6" s="108">
        <f>+$J6*W6</f>
        <v>0</v>
      </c>
      <c r="Y6" s="107"/>
      <c r="Z6" s="108">
        <f>+$J6*Y6</f>
        <v>0</v>
      </c>
      <c r="AA6" s="107"/>
      <c r="AB6" s="108">
        <f>+$J6*AA6</f>
        <v>0</v>
      </c>
      <c r="AC6" s="107"/>
      <c r="AD6" s="108">
        <f>+$J6*AC6</f>
        <v>0</v>
      </c>
      <c r="AE6" s="109">
        <f>+L6+N6+P6+R6+T6+V6+X6+Z6+AB6+AD6</f>
        <v>0</v>
      </c>
      <c r="AF6" s="110"/>
      <c r="AG6" s="111"/>
      <c r="AH6" s="109">
        <f>+J6-AE6</f>
        <v>0</v>
      </c>
      <c r="AJ6" s="111"/>
    </row>
    <row r="7" spans="1:37" x14ac:dyDescent="0.25">
      <c r="A7" s="101" t="str">
        <f t="shared" si="0"/>
        <v>N</v>
      </c>
      <c r="B7" s="26">
        <v>5000</v>
      </c>
      <c r="C7" s="27" t="s">
        <v>14</v>
      </c>
      <c r="D7" s="102"/>
      <c r="E7" s="103"/>
      <c r="F7" s="103"/>
      <c r="G7" s="104"/>
      <c r="H7" s="105"/>
      <c r="I7" s="106">
        <f t="shared" si="11"/>
        <v>0</v>
      </c>
      <c r="J7" s="29">
        <f t="shared" ref="J7:J13" si="12">+I7/J$2</f>
        <v>0</v>
      </c>
      <c r="K7" s="107"/>
      <c r="L7" s="108">
        <f t="shared" ref="L7:L13" si="13">+$J7*K7</f>
        <v>0</v>
      </c>
      <c r="M7" s="107"/>
      <c r="N7" s="108">
        <f t="shared" ref="N7:N13" si="14">+$J7*M7</f>
        <v>0</v>
      </c>
      <c r="O7" s="107"/>
      <c r="P7" s="108">
        <f t="shared" ref="P7:P13" si="15">+$J7*O7</f>
        <v>0</v>
      </c>
      <c r="Q7" s="107"/>
      <c r="R7" s="108">
        <f t="shared" ref="R7:R13" si="16">+$J7*Q7</f>
        <v>0</v>
      </c>
      <c r="S7" s="107"/>
      <c r="T7" s="108">
        <f t="shared" ref="T7:T13" si="17">+$J7*S7</f>
        <v>0</v>
      </c>
      <c r="U7" s="107"/>
      <c r="V7" s="108">
        <f t="shared" ref="V7:V13" si="18">+$J7*U7</f>
        <v>0</v>
      </c>
      <c r="W7" s="107"/>
      <c r="X7" s="108">
        <f t="shared" ref="X7:X13" si="19">+$J7*W7</f>
        <v>0</v>
      </c>
      <c r="Y7" s="107"/>
      <c r="Z7" s="108">
        <f t="shared" ref="Z7:Z13" si="20">+$J7*Y7</f>
        <v>0</v>
      </c>
      <c r="AA7" s="107"/>
      <c r="AB7" s="108">
        <f t="shared" ref="AB7:AB13" si="21">+$J7*AA7</f>
        <v>0</v>
      </c>
      <c r="AC7" s="107"/>
      <c r="AD7" s="108">
        <f t="shared" ref="AD7:AD13" si="22">+$J7*AC7</f>
        <v>0</v>
      </c>
      <c r="AE7" s="109">
        <f t="shared" ref="AE7:AE13" si="23">+L7+N7+P7+R7+T7+V7+X7+Z7+AB7+AD7</f>
        <v>0</v>
      </c>
      <c r="AF7" s="110"/>
      <c r="AG7" s="111"/>
      <c r="AH7" s="109">
        <f t="shared" ref="AH7:AH13" si="24">+J7-AE7</f>
        <v>0</v>
      </c>
      <c r="AJ7" s="111"/>
      <c r="AK7" s="113"/>
    </row>
    <row r="8" spans="1:37" x14ac:dyDescent="0.25">
      <c r="A8" s="101" t="str">
        <f t="shared" si="0"/>
        <v>Y</v>
      </c>
      <c r="B8" s="31">
        <v>5001</v>
      </c>
      <c r="C8" s="27" t="s">
        <v>439</v>
      </c>
      <c r="D8" s="102">
        <v>21000</v>
      </c>
      <c r="E8" s="103" t="s">
        <v>883</v>
      </c>
      <c r="F8" s="103">
        <v>1</v>
      </c>
      <c r="G8" s="104">
        <v>1</v>
      </c>
      <c r="H8" s="105">
        <v>14.052619050000001</v>
      </c>
      <c r="I8" s="106">
        <f t="shared" si="11"/>
        <v>295105.00005000003</v>
      </c>
      <c r="J8" s="29">
        <f t="shared" si="12"/>
        <v>295105.00005000003</v>
      </c>
      <c r="K8" s="107"/>
      <c r="L8" s="108">
        <f t="shared" si="13"/>
        <v>0</v>
      </c>
      <c r="M8" s="107">
        <v>0.5</v>
      </c>
      <c r="N8" s="108">
        <f t="shared" si="14"/>
        <v>147552.50002500002</v>
      </c>
      <c r="O8" s="107">
        <v>0.5</v>
      </c>
      <c r="P8" s="108">
        <f t="shared" si="15"/>
        <v>147552.50002500002</v>
      </c>
      <c r="Q8" s="107"/>
      <c r="R8" s="108">
        <f t="shared" si="16"/>
        <v>0</v>
      </c>
      <c r="S8" s="107"/>
      <c r="T8" s="108">
        <f t="shared" si="17"/>
        <v>0</v>
      </c>
      <c r="U8" s="107"/>
      <c r="V8" s="108">
        <f t="shared" si="18"/>
        <v>0</v>
      </c>
      <c r="W8" s="107"/>
      <c r="X8" s="108">
        <f t="shared" si="19"/>
        <v>0</v>
      </c>
      <c r="Y8" s="107"/>
      <c r="Z8" s="108">
        <f t="shared" si="20"/>
        <v>0</v>
      </c>
      <c r="AA8" s="107"/>
      <c r="AB8" s="108">
        <f t="shared" si="21"/>
        <v>0</v>
      </c>
      <c r="AC8" s="107"/>
      <c r="AD8" s="108">
        <f t="shared" si="22"/>
        <v>0</v>
      </c>
      <c r="AE8" s="109">
        <f t="shared" si="23"/>
        <v>295105.00005000003</v>
      </c>
      <c r="AF8" s="110"/>
      <c r="AG8" s="111"/>
      <c r="AH8" s="109">
        <f t="shared" si="24"/>
        <v>0</v>
      </c>
      <c r="AJ8" s="111"/>
      <c r="AK8" s="113"/>
    </row>
    <row r="9" spans="1:37" x14ac:dyDescent="0.25">
      <c r="A9" s="1" t="str">
        <f t="shared" si="0"/>
        <v>N</v>
      </c>
      <c r="B9" s="31">
        <v>5002</v>
      </c>
      <c r="C9" s="27" t="s">
        <v>440</v>
      </c>
      <c r="D9" s="102"/>
      <c r="E9" s="103"/>
      <c r="F9" s="103"/>
      <c r="G9" s="104"/>
      <c r="H9" s="105"/>
      <c r="I9" s="106">
        <f t="shared" si="11"/>
        <v>0</v>
      </c>
      <c r="J9" s="29">
        <f t="shared" si="12"/>
        <v>0</v>
      </c>
      <c r="K9" s="107"/>
      <c r="L9" s="108">
        <f t="shared" si="13"/>
        <v>0</v>
      </c>
      <c r="M9" s="107"/>
      <c r="N9" s="108">
        <f t="shared" si="14"/>
        <v>0</v>
      </c>
      <c r="O9" s="107"/>
      <c r="P9" s="108">
        <f t="shared" si="15"/>
        <v>0</v>
      </c>
      <c r="Q9" s="107"/>
      <c r="R9" s="108">
        <f t="shared" si="16"/>
        <v>0</v>
      </c>
      <c r="S9" s="107"/>
      <c r="T9" s="108">
        <f t="shared" si="17"/>
        <v>0</v>
      </c>
      <c r="U9" s="107"/>
      <c r="V9" s="108">
        <f t="shared" si="18"/>
        <v>0</v>
      </c>
      <c r="W9" s="107"/>
      <c r="X9" s="108">
        <f t="shared" si="19"/>
        <v>0</v>
      </c>
      <c r="Y9" s="107"/>
      <c r="Z9" s="108">
        <f t="shared" si="20"/>
        <v>0</v>
      </c>
      <c r="AA9" s="107"/>
      <c r="AB9" s="108">
        <f t="shared" si="21"/>
        <v>0</v>
      </c>
      <c r="AC9" s="107"/>
      <c r="AD9" s="108">
        <f t="shared" si="22"/>
        <v>0</v>
      </c>
      <c r="AE9" s="109">
        <f t="shared" si="23"/>
        <v>0</v>
      </c>
      <c r="AF9" s="110"/>
      <c r="AG9" s="111"/>
      <c r="AH9" s="109">
        <f t="shared" si="24"/>
        <v>0</v>
      </c>
      <c r="AJ9" s="111"/>
      <c r="AK9" s="113"/>
    </row>
    <row r="10" spans="1:37" x14ac:dyDescent="0.25">
      <c r="A10" s="101" t="str">
        <f t="shared" si="0"/>
        <v>N</v>
      </c>
      <c r="B10" s="31">
        <v>5003</v>
      </c>
      <c r="C10" s="27" t="s">
        <v>441</v>
      </c>
      <c r="D10" s="102"/>
      <c r="E10" s="103"/>
      <c r="F10" s="103"/>
      <c r="G10" s="104"/>
      <c r="H10" s="105"/>
      <c r="I10" s="106">
        <f t="shared" si="11"/>
        <v>0</v>
      </c>
      <c r="J10" s="29">
        <f t="shared" si="12"/>
        <v>0</v>
      </c>
      <c r="K10" s="107"/>
      <c r="L10" s="108">
        <f t="shared" si="13"/>
        <v>0</v>
      </c>
      <c r="M10" s="107"/>
      <c r="N10" s="108">
        <f t="shared" si="14"/>
        <v>0</v>
      </c>
      <c r="O10" s="107"/>
      <c r="P10" s="108">
        <f t="shared" si="15"/>
        <v>0</v>
      </c>
      <c r="Q10" s="107"/>
      <c r="R10" s="108">
        <f t="shared" si="16"/>
        <v>0</v>
      </c>
      <c r="S10" s="107"/>
      <c r="T10" s="108">
        <f t="shared" si="17"/>
        <v>0</v>
      </c>
      <c r="U10" s="107"/>
      <c r="V10" s="108">
        <f t="shared" si="18"/>
        <v>0</v>
      </c>
      <c r="W10" s="107"/>
      <c r="X10" s="108">
        <f t="shared" si="19"/>
        <v>0</v>
      </c>
      <c r="Y10" s="107"/>
      <c r="Z10" s="108">
        <f t="shared" si="20"/>
        <v>0</v>
      </c>
      <c r="AA10" s="107"/>
      <c r="AB10" s="108">
        <f t="shared" si="21"/>
        <v>0</v>
      </c>
      <c r="AC10" s="107"/>
      <c r="AD10" s="108">
        <f t="shared" si="22"/>
        <v>0</v>
      </c>
      <c r="AE10" s="109">
        <f t="shared" si="23"/>
        <v>0</v>
      </c>
      <c r="AF10" s="110"/>
      <c r="AG10" s="111"/>
      <c r="AH10" s="109">
        <f t="shared" si="24"/>
        <v>0</v>
      </c>
      <c r="AJ10" s="111"/>
      <c r="AK10" s="113"/>
    </row>
    <row r="11" spans="1:37" x14ac:dyDescent="0.25">
      <c r="A11" s="101" t="str">
        <f t="shared" si="0"/>
        <v>N</v>
      </c>
      <c r="B11" s="26">
        <v>5004</v>
      </c>
      <c r="C11" s="27" t="s">
        <v>442</v>
      </c>
      <c r="D11" s="102"/>
      <c r="E11" s="103"/>
      <c r="F11" s="103"/>
      <c r="G11" s="104"/>
      <c r="H11" s="105"/>
      <c r="I11" s="106">
        <f t="shared" si="11"/>
        <v>0</v>
      </c>
      <c r="J11" s="29">
        <f t="shared" si="12"/>
        <v>0</v>
      </c>
      <c r="K11" s="107"/>
      <c r="L11" s="108">
        <f t="shared" si="13"/>
        <v>0</v>
      </c>
      <c r="M11" s="107"/>
      <c r="N11" s="108">
        <f t="shared" si="14"/>
        <v>0</v>
      </c>
      <c r="O11" s="107"/>
      <c r="P11" s="108">
        <f t="shared" si="15"/>
        <v>0</v>
      </c>
      <c r="Q11" s="107"/>
      <c r="R11" s="108">
        <f t="shared" si="16"/>
        <v>0</v>
      </c>
      <c r="S11" s="107"/>
      <c r="T11" s="108">
        <f t="shared" si="17"/>
        <v>0</v>
      </c>
      <c r="U11" s="107"/>
      <c r="V11" s="108">
        <f t="shared" si="18"/>
        <v>0</v>
      </c>
      <c r="W11" s="107"/>
      <c r="X11" s="108">
        <f t="shared" si="19"/>
        <v>0</v>
      </c>
      <c r="Y11" s="107"/>
      <c r="Z11" s="108">
        <f t="shared" si="20"/>
        <v>0</v>
      </c>
      <c r="AA11" s="107"/>
      <c r="AB11" s="108">
        <f t="shared" si="21"/>
        <v>0</v>
      </c>
      <c r="AC11" s="107"/>
      <c r="AD11" s="108">
        <f t="shared" si="22"/>
        <v>0</v>
      </c>
      <c r="AE11" s="109">
        <f t="shared" si="23"/>
        <v>0</v>
      </c>
      <c r="AF11" s="110"/>
      <c r="AG11" s="111"/>
      <c r="AH11" s="109">
        <f t="shared" si="24"/>
        <v>0</v>
      </c>
      <c r="AJ11" s="111"/>
      <c r="AK11" s="113"/>
    </row>
    <row r="12" spans="1:37" x14ac:dyDescent="0.25">
      <c r="A12" s="101" t="str">
        <f t="shared" si="0"/>
        <v>N</v>
      </c>
      <c r="B12" s="26">
        <v>5043</v>
      </c>
      <c r="C12" s="27" t="s">
        <v>443</v>
      </c>
      <c r="D12" s="102"/>
      <c r="E12" s="103"/>
      <c r="F12" s="103"/>
      <c r="G12" s="104"/>
      <c r="H12" s="105"/>
      <c r="I12" s="106">
        <f t="shared" si="11"/>
        <v>0</v>
      </c>
      <c r="J12" s="29">
        <f t="shared" si="12"/>
        <v>0</v>
      </c>
      <c r="K12" s="107"/>
      <c r="L12" s="108">
        <f t="shared" si="13"/>
        <v>0</v>
      </c>
      <c r="M12" s="107"/>
      <c r="N12" s="108">
        <f t="shared" si="14"/>
        <v>0</v>
      </c>
      <c r="O12" s="107"/>
      <c r="P12" s="108">
        <f t="shared" si="15"/>
        <v>0</v>
      </c>
      <c r="Q12" s="107"/>
      <c r="R12" s="108">
        <f t="shared" si="16"/>
        <v>0</v>
      </c>
      <c r="S12" s="107"/>
      <c r="T12" s="108">
        <f t="shared" si="17"/>
        <v>0</v>
      </c>
      <c r="U12" s="107"/>
      <c r="V12" s="108">
        <f t="shared" si="18"/>
        <v>0</v>
      </c>
      <c r="W12" s="107"/>
      <c r="X12" s="108">
        <f t="shared" si="19"/>
        <v>0</v>
      </c>
      <c r="Y12" s="107"/>
      <c r="Z12" s="108">
        <f t="shared" si="20"/>
        <v>0</v>
      </c>
      <c r="AA12" s="107"/>
      <c r="AB12" s="108">
        <f t="shared" si="21"/>
        <v>0</v>
      </c>
      <c r="AC12" s="107"/>
      <c r="AD12" s="108">
        <f t="shared" si="22"/>
        <v>0</v>
      </c>
      <c r="AE12" s="109">
        <f t="shared" si="23"/>
        <v>0</v>
      </c>
      <c r="AF12" s="110"/>
      <c r="AG12" s="111"/>
      <c r="AH12" s="109">
        <f t="shared" si="24"/>
        <v>0</v>
      </c>
      <c r="AJ12" s="111"/>
      <c r="AK12" s="113"/>
    </row>
    <row r="13" spans="1:37" x14ac:dyDescent="0.25">
      <c r="A13" s="101" t="str">
        <f t="shared" si="0"/>
        <v>Y</v>
      </c>
      <c r="B13" s="26">
        <v>5049</v>
      </c>
      <c r="C13" s="27" t="s">
        <v>444</v>
      </c>
      <c r="D13" s="102">
        <v>85001</v>
      </c>
      <c r="E13" s="103" t="s">
        <v>871</v>
      </c>
      <c r="F13" s="103">
        <v>1</v>
      </c>
      <c r="G13" s="104">
        <v>1</v>
      </c>
      <c r="H13" s="105">
        <v>3.193774190891872</v>
      </c>
      <c r="I13" s="106">
        <f t="shared" si="11"/>
        <v>271474</v>
      </c>
      <c r="J13" s="29">
        <f t="shared" si="12"/>
        <v>271474</v>
      </c>
      <c r="K13" s="107"/>
      <c r="L13" s="108">
        <f t="shared" si="13"/>
        <v>0</v>
      </c>
      <c r="M13" s="107">
        <v>0.95</v>
      </c>
      <c r="N13" s="108">
        <f t="shared" si="14"/>
        <v>257900.3</v>
      </c>
      <c r="O13" s="107">
        <v>0.05</v>
      </c>
      <c r="P13" s="108">
        <f t="shared" si="15"/>
        <v>13573.7</v>
      </c>
      <c r="Q13" s="107"/>
      <c r="R13" s="108">
        <f t="shared" si="16"/>
        <v>0</v>
      </c>
      <c r="S13" s="107"/>
      <c r="T13" s="108">
        <f t="shared" si="17"/>
        <v>0</v>
      </c>
      <c r="U13" s="107"/>
      <c r="V13" s="108">
        <f t="shared" si="18"/>
        <v>0</v>
      </c>
      <c r="W13" s="107"/>
      <c r="X13" s="108">
        <f t="shared" si="19"/>
        <v>0</v>
      </c>
      <c r="Y13" s="107"/>
      <c r="Z13" s="108">
        <f t="shared" si="20"/>
        <v>0</v>
      </c>
      <c r="AA13" s="107"/>
      <c r="AB13" s="108">
        <f t="shared" si="21"/>
        <v>0</v>
      </c>
      <c r="AC13" s="107"/>
      <c r="AD13" s="108">
        <f t="shared" si="22"/>
        <v>0</v>
      </c>
      <c r="AE13" s="109">
        <f t="shared" si="23"/>
        <v>271474</v>
      </c>
      <c r="AF13" s="110"/>
      <c r="AG13" s="111"/>
      <c r="AH13" s="109">
        <f t="shared" si="24"/>
        <v>0</v>
      </c>
      <c r="AJ13" s="111"/>
      <c r="AK13" s="113"/>
    </row>
    <row r="14" spans="1:37" x14ac:dyDescent="0.25">
      <c r="A14" s="101" t="str">
        <f t="shared" si="0"/>
        <v>N</v>
      </c>
      <c r="B14" s="32"/>
      <c r="C14" s="27"/>
      <c r="D14" s="114"/>
      <c r="E14" s="115"/>
      <c r="F14" s="115"/>
      <c r="G14" s="116"/>
      <c r="H14" s="116"/>
      <c r="I14" s="28"/>
      <c r="J14" s="29"/>
      <c r="K14" s="117"/>
      <c r="L14" s="108"/>
      <c r="M14" s="117"/>
      <c r="N14" s="108"/>
      <c r="O14" s="117"/>
      <c r="P14" s="108"/>
      <c r="Q14" s="117"/>
      <c r="R14" s="108"/>
      <c r="S14" s="117"/>
      <c r="T14" s="108"/>
      <c r="U14" s="117"/>
      <c r="V14" s="108"/>
      <c r="W14" s="117"/>
      <c r="X14" s="108"/>
      <c r="Y14" s="117"/>
      <c r="Z14" s="108"/>
      <c r="AA14" s="117"/>
      <c r="AB14" s="108"/>
      <c r="AC14" s="117"/>
      <c r="AD14" s="108"/>
      <c r="AE14" s="109"/>
      <c r="AF14" s="110"/>
      <c r="AG14" s="111"/>
      <c r="AH14" s="109"/>
      <c r="AJ14" s="111"/>
      <c r="AK14" s="113"/>
    </row>
    <row r="15" spans="1:37" s="10" customFormat="1" x14ac:dyDescent="0.25">
      <c r="A15" s="1" t="str">
        <f t="shared" si="0"/>
        <v>N</v>
      </c>
      <c r="B15" s="21">
        <v>501</v>
      </c>
      <c r="C15" s="22" t="s">
        <v>15</v>
      </c>
      <c r="D15" s="97"/>
      <c r="E15" s="22"/>
      <c r="F15" s="22"/>
      <c r="G15" s="23"/>
      <c r="H15" s="23"/>
      <c r="I15" s="23"/>
      <c r="J15" s="24">
        <f>SUBTOTAL(9,J16:J21)</f>
        <v>0</v>
      </c>
      <c r="K15" s="98"/>
      <c r="L15" s="99">
        <f>SUBTOTAL(9,L16:L21)</f>
        <v>0</v>
      </c>
      <c r="M15" s="98"/>
      <c r="N15" s="99">
        <f>SUBTOTAL(9,N16:N21)</f>
        <v>0</v>
      </c>
      <c r="O15" s="98"/>
      <c r="P15" s="99">
        <f>SUBTOTAL(9,P16:P21)</f>
        <v>0</v>
      </c>
      <c r="Q15" s="98"/>
      <c r="R15" s="99">
        <f>SUBTOTAL(9,R16:R21)</f>
        <v>0</v>
      </c>
      <c r="S15" s="98"/>
      <c r="T15" s="99">
        <f>SUBTOTAL(9,T16:T21)</f>
        <v>0</v>
      </c>
      <c r="U15" s="98"/>
      <c r="V15" s="99">
        <f>SUBTOTAL(9,V16:V21)</f>
        <v>0</v>
      </c>
      <c r="W15" s="98"/>
      <c r="X15" s="99">
        <f>SUBTOTAL(9,X16:X21)</f>
        <v>0</v>
      </c>
      <c r="Y15" s="98"/>
      <c r="Z15" s="99">
        <f>SUBTOTAL(9,Z16:Z21)</f>
        <v>0</v>
      </c>
      <c r="AA15" s="98"/>
      <c r="AB15" s="99">
        <f>SUBTOTAL(9,AB16:AB21)</f>
        <v>0</v>
      </c>
      <c r="AC15" s="98"/>
      <c r="AD15" s="99">
        <f>SUBTOTAL(9,AD16:AD21)</f>
        <v>0</v>
      </c>
      <c r="AE15" s="100">
        <f>SUBTOTAL(9,AE16:AE21)</f>
        <v>0</v>
      </c>
      <c r="AF15" s="8"/>
      <c r="AG15" s="4"/>
      <c r="AH15" s="100">
        <f>SUBTOTAL(9,AH16:AH21)</f>
        <v>0</v>
      </c>
      <c r="AJ15" s="4"/>
      <c r="AK15" s="118"/>
    </row>
    <row r="16" spans="1:37" x14ac:dyDescent="0.25">
      <c r="A16" s="101" t="str">
        <f t="shared" si="0"/>
        <v>N</v>
      </c>
      <c r="B16" s="26">
        <v>501</v>
      </c>
      <c r="C16" s="27" t="s">
        <v>15</v>
      </c>
      <c r="D16" s="102"/>
      <c r="E16" s="103"/>
      <c r="F16" s="103"/>
      <c r="G16" s="104"/>
      <c r="H16" s="105"/>
      <c r="I16" s="106">
        <f t="shared" ref="I16:I20" si="25">IF(+H16&gt;0,+D16*H16,+D16*F16*H16)</f>
        <v>0</v>
      </c>
      <c r="J16" s="29">
        <f t="shared" ref="J16:J20" si="26">+I16/J$2</f>
        <v>0</v>
      </c>
      <c r="K16" s="107"/>
      <c r="L16" s="108">
        <f t="shared" ref="L16:L20" si="27">+$J16*K16</f>
        <v>0</v>
      </c>
      <c r="M16" s="107"/>
      <c r="N16" s="108">
        <f t="shared" ref="N16:N20" si="28">+$J16*M16</f>
        <v>0</v>
      </c>
      <c r="O16" s="107"/>
      <c r="P16" s="108">
        <f t="shared" ref="P16:P20" si="29">+$J16*O16</f>
        <v>0</v>
      </c>
      <c r="Q16" s="107"/>
      <c r="R16" s="108">
        <f t="shared" ref="R16:R20" si="30">+$J16*Q16</f>
        <v>0</v>
      </c>
      <c r="S16" s="107"/>
      <c r="T16" s="108">
        <f t="shared" ref="T16:T20" si="31">+$J16*S16</f>
        <v>0</v>
      </c>
      <c r="U16" s="107"/>
      <c r="V16" s="108">
        <f t="shared" ref="V16:V20" si="32">+$J16*U16</f>
        <v>0</v>
      </c>
      <c r="W16" s="107"/>
      <c r="X16" s="108">
        <f t="shared" ref="X16:X20" si="33">+$J16*W16</f>
        <v>0</v>
      </c>
      <c r="Y16" s="107"/>
      <c r="Z16" s="108">
        <f t="shared" ref="Z16:Z20" si="34">+$J16*Y16</f>
        <v>0</v>
      </c>
      <c r="AA16" s="107"/>
      <c r="AB16" s="108">
        <f t="shared" ref="AB16:AB20" si="35">+$J16*AA16</f>
        <v>0</v>
      </c>
      <c r="AC16" s="107"/>
      <c r="AD16" s="108">
        <f t="shared" ref="AD16:AD20" si="36">+$J16*AC16</f>
        <v>0</v>
      </c>
      <c r="AE16" s="109">
        <f t="shared" ref="AE16:AE20" si="37">+L16+N16+P16+R16+T16+V16+X16+Z16+AB16+AD16</f>
        <v>0</v>
      </c>
      <c r="AF16" s="110"/>
      <c r="AG16" s="111"/>
      <c r="AH16" s="109">
        <f t="shared" ref="AH16:AH20" si="38">+J16-AE16</f>
        <v>0</v>
      </c>
      <c r="AJ16" s="111"/>
      <c r="AK16" s="113"/>
    </row>
    <row r="17" spans="1:36" x14ac:dyDescent="0.25">
      <c r="A17" s="101" t="str">
        <f t="shared" si="0"/>
        <v>N</v>
      </c>
      <c r="B17" s="26">
        <v>5011</v>
      </c>
      <c r="C17" s="27" t="s">
        <v>445</v>
      </c>
      <c r="D17" s="102"/>
      <c r="E17" s="103"/>
      <c r="F17" s="103"/>
      <c r="G17" s="104"/>
      <c r="H17" s="105"/>
      <c r="I17" s="106">
        <f t="shared" si="25"/>
        <v>0</v>
      </c>
      <c r="J17" s="29">
        <f t="shared" si="26"/>
        <v>0</v>
      </c>
      <c r="K17" s="107"/>
      <c r="L17" s="108">
        <f t="shared" si="27"/>
        <v>0</v>
      </c>
      <c r="M17" s="107"/>
      <c r="N17" s="108">
        <f t="shared" si="28"/>
        <v>0</v>
      </c>
      <c r="O17" s="107"/>
      <c r="P17" s="108">
        <f t="shared" si="29"/>
        <v>0</v>
      </c>
      <c r="Q17" s="107"/>
      <c r="R17" s="108">
        <f t="shared" si="30"/>
        <v>0</v>
      </c>
      <c r="S17" s="107"/>
      <c r="T17" s="108">
        <f t="shared" si="31"/>
        <v>0</v>
      </c>
      <c r="U17" s="107"/>
      <c r="V17" s="108">
        <f t="shared" si="32"/>
        <v>0</v>
      </c>
      <c r="W17" s="107"/>
      <c r="X17" s="108">
        <f t="shared" si="33"/>
        <v>0</v>
      </c>
      <c r="Y17" s="107"/>
      <c r="Z17" s="108">
        <f t="shared" si="34"/>
        <v>0</v>
      </c>
      <c r="AA17" s="107"/>
      <c r="AB17" s="108">
        <f t="shared" si="35"/>
        <v>0</v>
      </c>
      <c r="AC17" s="107"/>
      <c r="AD17" s="108">
        <f t="shared" si="36"/>
        <v>0</v>
      </c>
      <c r="AE17" s="109">
        <f t="shared" si="37"/>
        <v>0</v>
      </c>
      <c r="AF17" s="110"/>
      <c r="AG17" s="111"/>
      <c r="AH17" s="109">
        <f t="shared" si="38"/>
        <v>0</v>
      </c>
      <c r="AJ17" s="111"/>
    </row>
    <row r="18" spans="1:36" x14ac:dyDescent="0.25">
      <c r="A18" s="101" t="str">
        <f t="shared" si="0"/>
        <v>N</v>
      </c>
      <c r="B18" s="31">
        <v>5012</v>
      </c>
      <c r="C18" s="27" t="s">
        <v>318</v>
      </c>
      <c r="D18" s="102"/>
      <c r="E18" s="103"/>
      <c r="F18" s="103"/>
      <c r="G18" s="104"/>
      <c r="H18" s="105"/>
      <c r="I18" s="106">
        <f t="shared" si="25"/>
        <v>0</v>
      </c>
      <c r="J18" s="29">
        <f t="shared" si="26"/>
        <v>0</v>
      </c>
      <c r="K18" s="107"/>
      <c r="L18" s="108">
        <f t="shared" si="27"/>
        <v>0</v>
      </c>
      <c r="M18" s="107"/>
      <c r="N18" s="108">
        <f t="shared" si="28"/>
        <v>0</v>
      </c>
      <c r="O18" s="107"/>
      <c r="P18" s="108">
        <f t="shared" si="29"/>
        <v>0</v>
      </c>
      <c r="Q18" s="107"/>
      <c r="R18" s="108">
        <f t="shared" si="30"/>
        <v>0</v>
      </c>
      <c r="S18" s="107"/>
      <c r="T18" s="108">
        <f t="shared" si="31"/>
        <v>0</v>
      </c>
      <c r="U18" s="107"/>
      <c r="V18" s="108">
        <f t="shared" si="32"/>
        <v>0</v>
      </c>
      <c r="W18" s="107"/>
      <c r="X18" s="108">
        <f t="shared" si="33"/>
        <v>0</v>
      </c>
      <c r="Y18" s="107"/>
      <c r="Z18" s="108">
        <f t="shared" si="34"/>
        <v>0</v>
      </c>
      <c r="AA18" s="107"/>
      <c r="AB18" s="108">
        <f t="shared" si="35"/>
        <v>0</v>
      </c>
      <c r="AC18" s="107"/>
      <c r="AD18" s="108">
        <f t="shared" si="36"/>
        <v>0</v>
      </c>
      <c r="AE18" s="109">
        <f t="shared" si="37"/>
        <v>0</v>
      </c>
      <c r="AF18" s="110"/>
      <c r="AG18" s="111"/>
      <c r="AH18" s="109">
        <f t="shared" si="38"/>
        <v>0</v>
      </c>
      <c r="AJ18" s="111"/>
    </row>
    <row r="19" spans="1:36" x14ac:dyDescent="0.25">
      <c r="A19" s="101" t="str">
        <f t="shared" si="0"/>
        <v>N</v>
      </c>
      <c r="B19" s="26">
        <v>5013</v>
      </c>
      <c r="C19" s="27" t="s">
        <v>319</v>
      </c>
      <c r="D19" s="102"/>
      <c r="E19" s="103"/>
      <c r="F19" s="103"/>
      <c r="G19" s="104"/>
      <c r="H19" s="105"/>
      <c r="I19" s="106">
        <f t="shared" si="25"/>
        <v>0</v>
      </c>
      <c r="J19" s="29">
        <f t="shared" si="26"/>
        <v>0</v>
      </c>
      <c r="K19" s="107"/>
      <c r="L19" s="108">
        <f t="shared" si="27"/>
        <v>0</v>
      </c>
      <c r="M19" s="107"/>
      <c r="N19" s="108">
        <f t="shared" si="28"/>
        <v>0</v>
      </c>
      <c r="O19" s="107"/>
      <c r="P19" s="108">
        <f t="shared" si="29"/>
        <v>0</v>
      </c>
      <c r="Q19" s="107"/>
      <c r="R19" s="108">
        <f t="shared" si="30"/>
        <v>0</v>
      </c>
      <c r="S19" s="107"/>
      <c r="T19" s="108">
        <f t="shared" si="31"/>
        <v>0</v>
      </c>
      <c r="U19" s="107"/>
      <c r="V19" s="108">
        <f t="shared" si="32"/>
        <v>0</v>
      </c>
      <c r="W19" s="107"/>
      <c r="X19" s="108">
        <f t="shared" si="33"/>
        <v>0</v>
      </c>
      <c r="Y19" s="107"/>
      <c r="Z19" s="108">
        <f t="shared" si="34"/>
        <v>0</v>
      </c>
      <c r="AA19" s="107"/>
      <c r="AB19" s="108">
        <f t="shared" si="35"/>
        <v>0</v>
      </c>
      <c r="AC19" s="107"/>
      <c r="AD19" s="108">
        <f t="shared" si="36"/>
        <v>0</v>
      </c>
      <c r="AE19" s="109">
        <f t="shared" si="37"/>
        <v>0</v>
      </c>
      <c r="AF19" s="110"/>
      <c r="AG19" s="111"/>
      <c r="AH19" s="109">
        <f t="shared" si="38"/>
        <v>0</v>
      </c>
      <c r="AJ19" s="111"/>
    </row>
    <row r="20" spans="1:36" x14ac:dyDescent="0.25">
      <c r="A20" s="101" t="str">
        <f t="shared" si="0"/>
        <v>N</v>
      </c>
      <c r="B20" s="26">
        <v>5019</v>
      </c>
      <c r="C20" s="27" t="s">
        <v>320</v>
      </c>
      <c r="D20" s="102"/>
      <c r="E20" s="103"/>
      <c r="F20" s="103"/>
      <c r="G20" s="104"/>
      <c r="H20" s="105"/>
      <c r="I20" s="106">
        <f t="shared" si="25"/>
        <v>0</v>
      </c>
      <c r="J20" s="29">
        <f t="shared" si="26"/>
        <v>0</v>
      </c>
      <c r="K20" s="107"/>
      <c r="L20" s="108">
        <f t="shared" si="27"/>
        <v>0</v>
      </c>
      <c r="M20" s="107"/>
      <c r="N20" s="108">
        <f t="shared" si="28"/>
        <v>0</v>
      </c>
      <c r="O20" s="107"/>
      <c r="P20" s="108">
        <f t="shared" si="29"/>
        <v>0</v>
      </c>
      <c r="Q20" s="107"/>
      <c r="R20" s="108">
        <f t="shared" si="30"/>
        <v>0</v>
      </c>
      <c r="S20" s="107"/>
      <c r="T20" s="108">
        <f t="shared" si="31"/>
        <v>0</v>
      </c>
      <c r="U20" s="107"/>
      <c r="V20" s="108">
        <f t="shared" si="32"/>
        <v>0</v>
      </c>
      <c r="W20" s="107"/>
      <c r="X20" s="108">
        <f t="shared" si="33"/>
        <v>0</v>
      </c>
      <c r="Y20" s="107"/>
      <c r="Z20" s="108">
        <f t="shared" si="34"/>
        <v>0</v>
      </c>
      <c r="AA20" s="107"/>
      <c r="AB20" s="108">
        <f t="shared" si="35"/>
        <v>0</v>
      </c>
      <c r="AC20" s="107"/>
      <c r="AD20" s="108">
        <f t="shared" si="36"/>
        <v>0</v>
      </c>
      <c r="AE20" s="109">
        <f t="shared" si="37"/>
        <v>0</v>
      </c>
      <c r="AF20" s="110"/>
      <c r="AG20" s="111"/>
      <c r="AH20" s="109">
        <f t="shared" si="38"/>
        <v>0</v>
      </c>
      <c r="AJ20" s="111"/>
    </row>
    <row r="21" spans="1:36" x14ac:dyDescent="0.25">
      <c r="A21" s="101" t="str">
        <f t="shared" si="0"/>
        <v>N</v>
      </c>
      <c r="B21" s="32"/>
      <c r="C21" s="27"/>
      <c r="D21" s="114"/>
      <c r="E21" s="115"/>
      <c r="F21" s="115"/>
      <c r="G21" s="116"/>
      <c r="H21" s="116"/>
      <c r="I21" s="28"/>
      <c r="J21" s="29"/>
      <c r="K21" s="117"/>
      <c r="L21" s="108"/>
      <c r="M21" s="117"/>
      <c r="N21" s="108"/>
      <c r="O21" s="117"/>
      <c r="P21" s="108"/>
      <c r="Q21" s="117"/>
      <c r="R21" s="108"/>
      <c r="S21" s="117"/>
      <c r="T21" s="108"/>
      <c r="U21" s="117"/>
      <c r="V21" s="108"/>
      <c r="W21" s="117"/>
      <c r="X21" s="108"/>
      <c r="Y21" s="117"/>
      <c r="Z21" s="108"/>
      <c r="AA21" s="117"/>
      <c r="AB21" s="108"/>
      <c r="AC21" s="117"/>
      <c r="AD21" s="108"/>
      <c r="AE21" s="109"/>
      <c r="AF21" s="110"/>
      <c r="AG21" s="111"/>
      <c r="AH21" s="109"/>
      <c r="AJ21" s="111"/>
    </row>
    <row r="22" spans="1:36" s="10" customFormat="1" x14ac:dyDescent="0.25">
      <c r="A22" s="1" t="str">
        <f t="shared" si="0"/>
        <v>N</v>
      </c>
      <c r="B22" s="21">
        <v>502</v>
      </c>
      <c r="C22" s="22" t="s">
        <v>16</v>
      </c>
      <c r="D22" s="97"/>
      <c r="E22" s="22"/>
      <c r="F22" s="22"/>
      <c r="G22" s="23"/>
      <c r="H22" s="23"/>
      <c r="I22" s="23"/>
      <c r="J22" s="24">
        <f>SUBTOTAL(9,J23:J27)</f>
        <v>0</v>
      </c>
      <c r="K22" s="98"/>
      <c r="L22" s="99">
        <f>SUBTOTAL(9,L23:L27)</f>
        <v>0</v>
      </c>
      <c r="M22" s="98"/>
      <c r="N22" s="99">
        <f>SUBTOTAL(9,N23:N27)</f>
        <v>0</v>
      </c>
      <c r="O22" s="98"/>
      <c r="P22" s="99">
        <f>SUBTOTAL(9,P23:P27)</f>
        <v>0</v>
      </c>
      <c r="Q22" s="98"/>
      <c r="R22" s="99">
        <f>SUBTOTAL(9,R23:R27)</f>
        <v>0</v>
      </c>
      <c r="S22" s="98"/>
      <c r="T22" s="99">
        <f>SUBTOTAL(9,T23:T27)</f>
        <v>0</v>
      </c>
      <c r="U22" s="98"/>
      <c r="V22" s="99">
        <f>SUBTOTAL(9,V23:V27)</f>
        <v>0</v>
      </c>
      <c r="W22" s="98"/>
      <c r="X22" s="99">
        <f>SUBTOTAL(9,X23:X27)</f>
        <v>0</v>
      </c>
      <c r="Y22" s="98"/>
      <c r="Z22" s="99">
        <f>SUBTOTAL(9,Z23:Z27)</f>
        <v>0</v>
      </c>
      <c r="AA22" s="98"/>
      <c r="AB22" s="99">
        <f>SUBTOTAL(9,AB23:AB27)</f>
        <v>0</v>
      </c>
      <c r="AC22" s="98"/>
      <c r="AD22" s="99">
        <f>SUBTOTAL(9,AD23:AD27)</f>
        <v>0</v>
      </c>
      <c r="AE22" s="100">
        <f>SUBTOTAL(9,AE23:AE27)</f>
        <v>0</v>
      </c>
      <c r="AF22" s="8"/>
      <c r="AG22" s="4"/>
      <c r="AH22" s="100">
        <f>SUBTOTAL(9,AH23:AH27)</f>
        <v>0</v>
      </c>
      <c r="AJ22" s="4"/>
    </row>
    <row r="23" spans="1:36" x14ac:dyDescent="0.25">
      <c r="A23" s="101" t="str">
        <f t="shared" si="0"/>
        <v>N</v>
      </c>
      <c r="B23" s="26">
        <v>502</v>
      </c>
      <c r="C23" s="27" t="s">
        <v>16</v>
      </c>
      <c r="D23" s="102"/>
      <c r="E23" s="103"/>
      <c r="F23" s="103"/>
      <c r="G23" s="104"/>
      <c r="H23" s="105"/>
      <c r="I23" s="106">
        <f t="shared" ref="I23:I26" si="39">IF(+H23&gt;0,+D23*H23,+D23*F23*H23)</f>
        <v>0</v>
      </c>
      <c r="J23" s="29">
        <f t="shared" ref="J23:J26" si="40">+I23/J$2</f>
        <v>0</v>
      </c>
      <c r="K23" s="107"/>
      <c r="L23" s="108">
        <f t="shared" ref="L23:L26" si="41">+$J23*K23</f>
        <v>0</v>
      </c>
      <c r="M23" s="107"/>
      <c r="N23" s="108">
        <f t="shared" ref="N23:N26" si="42">+$J23*M23</f>
        <v>0</v>
      </c>
      <c r="O23" s="107"/>
      <c r="P23" s="108">
        <f t="shared" ref="P23:P26" si="43">+$J23*O23</f>
        <v>0</v>
      </c>
      <c r="Q23" s="107"/>
      <c r="R23" s="108">
        <f t="shared" ref="R23:R26" si="44">+$J23*Q23</f>
        <v>0</v>
      </c>
      <c r="S23" s="107"/>
      <c r="T23" s="108">
        <f t="shared" ref="T23:T26" si="45">+$J23*S23</f>
        <v>0</v>
      </c>
      <c r="U23" s="107"/>
      <c r="V23" s="108">
        <f t="shared" ref="V23:V26" si="46">+$J23*U23</f>
        <v>0</v>
      </c>
      <c r="W23" s="107"/>
      <c r="X23" s="108">
        <f t="shared" ref="X23:X26" si="47">+$J23*W23</f>
        <v>0</v>
      </c>
      <c r="Y23" s="107"/>
      <c r="Z23" s="108">
        <f t="shared" ref="Z23:Z26" si="48">+$J23*Y23</f>
        <v>0</v>
      </c>
      <c r="AA23" s="107"/>
      <c r="AB23" s="108">
        <f t="shared" ref="AB23:AB26" si="49">+$J23*AA23</f>
        <v>0</v>
      </c>
      <c r="AC23" s="107"/>
      <c r="AD23" s="108">
        <f t="shared" ref="AD23:AD26" si="50">+$J23*AC23</f>
        <v>0</v>
      </c>
      <c r="AE23" s="109">
        <f t="shared" ref="AE23:AE26" si="51">+L23+N23+P23+R23+T23+V23+X23+Z23+AB23+AD23</f>
        <v>0</v>
      </c>
      <c r="AF23" s="110"/>
      <c r="AG23" s="111"/>
      <c r="AH23" s="109">
        <f t="shared" ref="AH23:AH26" si="52">+J23-AE23</f>
        <v>0</v>
      </c>
      <c r="AJ23" s="111"/>
    </row>
    <row r="24" spans="1:36" x14ac:dyDescent="0.25">
      <c r="A24" s="101" t="str">
        <f t="shared" si="0"/>
        <v>N</v>
      </c>
      <c r="B24" s="26">
        <v>5021</v>
      </c>
      <c r="C24" s="27" t="s">
        <v>321</v>
      </c>
      <c r="D24" s="102"/>
      <c r="E24" s="103"/>
      <c r="F24" s="103"/>
      <c r="G24" s="104"/>
      <c r="H24" s="105"/>
      <c r="I24" s="106">
        <f t="shared" si="39"/>
        <v>0</v>
      </c>
      <c r="J24" s="29">
        <f t="shared" si="40"/>
        <v>0</v>
      </c>
      <c r="K24" s="107"/>
      <c r="L24" s="108">
        <f t="shared" si="41"/>
        <v>0</v>
      </c>
      <c r="M24" s="107"/>
      <c r="N24" s="108">
        <f t="shared" si="42"/>
        <v>0</v>
      </c>
      <c r="O24" s="107"/>
      <c r="P24" s="108">
        <f t="shared" si="43"/>
        <v>0</v>
      </c>
      <c r="Q24" s="107"/>
      <c r="R24" s="108">
        <f t="shared" si="44"/>
        <v>0</v>
      </c>
      <c r="S24" s="107"/>
      <c r="T24" s="108">
        <f t="shared" si="45"/>
        <v>0</v>
      </c>
      <c r="U24" s="107"/>
      <c r="V24" s="108">
        <f t="shared" si="46"/>
        <v>0</v>
      </c>
      <c r="W24" s="107"/>
      <c r="X24" s="108">
        <f t="shared" si="47"/>
        <v>0</v>
      </c>
      <c r="Y24" s="107"/>
      <c r="Z24" s="108">
        <f t="shared" si="48"/>
        <v>0</v>
      </c>
      <c r="AA24" s="107"/>
      <c r="AB24" s="108">
        <f t="shared" si="49"/>
        <v>0</v>
      </c>
      <c r="AC24" s="107"/>
      <c r="AD24" s="108">
        <f t="shared" si="50"/>
        <v>0</v>
      </c>
      <c r="AE24" s="109">
        <f t="shared" si="51"/>
        <v>0</v>
      </c>
      <c r="AF24" s="110"/>
      <c r="AG24" s="111"/>
      <c r="AH24" s="109">
        <f t="shared" si="52"/>
        <v>0</v>
      </c>
      <c r="AJ24" s="111"/>
    </row>
    <row r="25" spans="1:36" x14ac:dyDescent="0.25">
      <c r="A25" s="101" t="str">
        <f t="shared" si="0"/>
        <v>N</v>
      </c>
      <c r="B25" s="31">
        <v>5022</v>
      </c>
      <c r="C25" s="27" t="s">
        <v>322</v>
      </c>
      <c r="D25" s="102"/>
      <c r="E25" s="103"/>
      <c r="F25" s="103"/>
      <c r="G25" s="104"/>
      <c r="H25" s="105"/>
      <c r="I25" s="106">
        <f t="shared" si="39"/>
        <v>0</v>
      </c>
      <c r="J25" s="29">
        <f t="shared" si="40"/>
        <v>0</v>
      </c>
      <c r="K25" s="107"/>
      <c r="L25" s="108">
        <f t="shared" si="41"/>
        <v>0</v>
      </c>
      <c r="M25" s="107"/>
      <c r="N25" s="108">
        <f t="shared" si="42"/>
        <v>0</v>
      </c>
      <c r="O25" s="107"/>
      <c r="P25" s="108">
        <f t="shared" si="43"/>
        <v>0</v>
      </c>
      <c r="Q25" s="107"/>
      <c r="R25" s="108">
        <f t="shared" si="44"/>
        <v>0</v>
      </c>
      <c r="S25" s="107"/>
      <c r="T25" s="108">
        <f t="shared" si="45"/>
        <v>0</v>
      </c>
      <c r="U25" s="107"/>
      <c r="V25" s="108">
        <f t="shared" si="46"/>
        <v>0</v>
      </c>
      <c r="W25" s="107"/>
      <c r="X25" s="108">
        <f t="shared" si="47"/>
        <v>0</v>
      </c>
      <c r="Y25" s="107"/>
      <c r="Z25" s="108">
        <f t="shared" si="48"/>
        <v>0</v>
      </c>
      <c r="AA25" s="107"/>
      <c r="AB25" s="108">
        <f t="shared" si="49"/>
        <v>0</v>
      </c>
      <c r="AC25" s="107"/>
      <c r="AD25" s="108">
        <f t="shared" si="50"/>
        <v>0</v>
      </c>
      <c r="AE25" s="109">
        <f t="shared" si="51"/>
        <v>0</v>
      </c>
      <c r="AF25" s="110"/>
      <c r="AG25" s="111"/>
      <c r="AH25" s="109">
        <f t="shared" si="52"/>
        <v>0</v>
      </c>
      <c r="AJ25" s="111"/>
    </row>
    <row r="26" spans="1:36" x14ac:dyDescent="0.25">
      <c r="A26" s="101" t="str">
        <f t="shared" si="0"/>
        <v>N</v>
      </c>
      <c r="B26" s="26">
        <v>5029</v>
      </c>
      <c r="C26" s="27" t="s">
        <v>323</v>
      </c>
      <c r="D26" s="102"/>
      <c r="E26" s="103"/>
      <c r="F26" s="103"/>
      <c r="G26" s="104"/>
      <c r="H26" s="105"/>
      <c r="I26" s="106">
        <f t="shared" si="39"/>
        <v>0</v>
      </c>
      <c r="J26" s="29">
        <f t="shared" si="40"/>
        <v>0</v>
      </c>
      <c r="K26" s="107"/>
      <c r="L26" s="108">
        <f t="shared" si="41"/>
        <v>0</v>
      </c>
      <c r="M26" s="107"/>
      <c r="N26" s="108">
        <f t="shared" si="42"/>
        <v>0</v>
      </c>
      <c r="O26" s="107"/>
      <c r="P26" s="108">
        <f t="shared" si="43"/>
        <v>0</v>
      </c>
      <c r="Q26" s="107"/>
      <c r="R26" s="108">
        <f t="shared" si="44"/>
        <v>0</v>
      </c>
      <c r="S26" s="107"/>
      <c r="T26" s="108">
        <f t="shared" si="45"/>
        <v>0</v>
      </c>
      <c r="U26" s="107"/>
      <c r="V26" s="108">
        <f t="shared" si="46"/>
        <v>0</v>
      </c>
      <c r="W26" s="107"/>
      <c r="X26" s="108">
        <f t="shared" si="47"/>
        <v>0</v>
      </c>
      <c r="Y26" s="107"/>
      <c r="Z26" s="108">
        <f t="shared" si="48"/>
        <v>0</v>
      </c>
      <c r="AA26" s="107"/>
      <c r="AB26" s="108">
        <f t="shared" si="49"/>
        <v>0</v>
      </c>
      <c r="AC26" s="107"/>
      <c r="AD26" s="108">
        <f t="shared" si="50"/>
        <v>0</v>
      </c>
      <c r="AE26" s="109">
        <f t="shared" si="51"/>
        <v>0</v>
      </c>
      <c r="AF26" s="110"/>
      <c r="AG26" s="111"/>
      <c r="AH26" s="109">
        <f t="shared" si="52"/>
        <v>0</v>
      </c>
      <c r="AJ26" s="111"/>
    </row>
    <row r="27" spans="1:36" x14ac:dyDescent="0.25">
      <c r="A27" s="101" t="str">
        <f t="shared" si="0"/>
        <v>N</v>
      </c>
      <c r="B27" s="32"/>
      <c r="C27" s="27"/>
      <c r="D27" s="114"/>
      <c r="E27" s="115"/>
      <c r="F27" s="115"/>
      <c r="G27" s="116"/>
      <c r="H27" s="116"/>
      <c r="I27" s="28"/>
      <c r="J27" s="29"/>
      <c r="K27" s="117"/>
      <c r="L27" s="108"/>
      <c r="M27" s="117"/>
      <c r="N27" s="108"/>
      <c r="O27" s="117"/>
      <c r="P27" s="108"/>
      <c r="Q27" s="117"/>
      <c r="R27" s="108"/>
      <c r="S27" s="117"/>
      <c r="T27" s="108"/>
      <c r="U27" s="117"/>
      <c r="V27" s="108"/>
      <c r="W27" s="117"/>
      <c r="X27" s="108"/>
      <c r="Y27" s="117"/>
      <c r="Z27" s="108"/>
      <c r="AA27" s="117"/>
      <c r="AB27" s="108"/>
      <c r="AC27" s="117"/>
      <c r="AD27" s="108"/>
      <c r="AE27" s="109"/>
      <c r="AF27" s="110"/>
      <c r="AG27" s="111"/>
      <c r="AH27" s="109"/>
      <c r="AJ27" s="111"/>
    </row>
    <row r="28" spans="1:36" s="10" customFormat="1" x14ac:dyDescent="0.25">
      <c r="A28" s="1" t="str">
        <f t="shared" si="0"/>
        <v>Y</v>
      </c>
      <c r="B28" s="21">
        <v>503</v>
      </c>
      <c r="C28" s="22" t="s">
        <v>16</v>
      </c>
      <c r="D28" s="97"/>
      <c r="E28" s="22"/>
      <c r="F28" s="22"/>
      <c r="G28" s="23"/>
      <c r="H28" s="23"/>
      <c r="I28" s="23"/>
      <c r="J28" s="24">
        <f>SUBTOTAL(9,J29:J36)</f>
        <v>231041</v>
      </c>
      <c r="K28" s="98"/>
      <c r="L28" s="99">
        <f>SUBTOTAL(9,L29:L36)</f>
        <v>0</v>
      </c>
      <c r="M28" s="98"/>
      <c r="N28" s="99">
        <f>SUBTOTAL(9,N29:N36)</f>
        <v>199670.7</v>
      </c>
      <c r="O28" s="98"/>
      <c r="P28" s="99">
        <f>SUBTOTAL(9,P29:P36)</f>
        <v>31370.3</v>
      </c>
      <c r="Q28" s="98"/>
      <c r="R28" s="99">
        <f>SUBTOTAL(9,R29:R36)</f>
        <v>0</v>
      </c>
      <c r="S28" s="98"/>
      <c r="T28" s="99">
        <f>SUBTOTAL(9,T29:T36)</f>
        <v>0</v>
      </c>
      <c r="U28" s="98"/>
      <c r="V28" s="99">
        <f>SUBTOTAL(9,V29:V36)</f>
        <v>0</v>
      </c>
      <c r="W28" s="98"/>
      <c r="X28" s="99">
        <f>SUBTOTAL(9,X29:X36)</f>
        <v>0</v>
      </c>
      <c r="Y28" s="98"/>
      <c r="Z28" s="99">
        <f>SUBTOTAL(9,Z29:Z36)</f>
        <v>0</v>
      </c>
      <c r="AA28" s="98"/>
      <c r="AB28" s="99">
        <f>SUBTOTAL(9,AB29:AB36)</f>
        <v>0</v>
      </c>
      <c r="AC28" s="98"/>
      <c r="AD28" s="99">
        <f>SUBTOTAL(9,AD29:AD36)</f>
        <v>0</v>
      </c>
      <c r="AE28" s="100">
        <f>SUBTOTAL(9,AE29:AE36)</f>
        <v>231041</v>
      </c>
      <c r="AF28" s="8"/>
      <c r="AG28" s="4"/>
      <c r="AH28" s="100">
        <f>SUBTOTAL(9,AH29:AH36)</f>
        <v>0</v>
      </c>
      <c r="AJ28" s="4"/>
    </row>
    <row r="29" spans="1:36" x14ac:dyDescent="0.25">
      <c r="A29" s="101" t="str">
        <f t="shared" si="0"/>
        <v>N</v>
      </c>
      <c r="B29" s="26">
        <v>503</v>
      </c>
      <c r="C29" s="27" t="s">
        <v>16</v>
      </c>
      <c r="D29" s="102"/>
      <c r="E29" s="103"/>
      <c r="F29" s="103"/>
      <c r="G29" s="104"/>
      <c r="H29" s="105"/>
      <c r="I29" s="106">
        <f t="shared" ref="I29:I35" si="53">IF(+H29&gt;0,+D29*H29,+D29*F29*H29)</f>
        <v>0</v>
      </c>
      <c r="J29" s="29">
        <f t="shared" ref="J29:J35" si="54">+I29/J$2</f>
        <v>0</v>
      </c>
      <c r="K29" s="107"/>
      <c r="L29" s="108">
        <f t="shared" ref="L29:L35" si="55">+$J29*K29</f>
        <v>0</v>
      </c>
      <c r="M29" s="107"/>
      <c r="N29" s="108">
        <f t="shared" ref="N29:N35" si="56">+$J29*M29</f>
        <v>0</v>
      </c>
      <c r="O29" s="107"/>
      <c r="P29" s="108">
        <f t="shared" ref="P29:P35" si="57">+$J29*O29</f>
        <v>0</v>
      </c>
      <c r="Q29" s="107"/>
      <c r="R29" s="108">
        <f t="shared" ref="R29:R35" si="58">+$J29*Q29</f>
        <v>0</v>
      </c>
      <c r="S29" s="107"/>
      <c r="T29" s="108">
        <f t="shared" ref="T29:T35" si="59">+$J29*S29</f>
        <v>0</v>
      </c>
      <c r="U29" s="107"/>
      <c r="V29" s="108">
        <f t="shared" ref="V29:V35" si="60">+$J29*U29</f>
        <v>0</v>
      </c>
      <c r="W29" s="107"/>
      <c r="X29" s="108">
        <f t="shared" ref="X29:X35" si="61">+$J29*W29</f>
        <v>0</v>
      </c>
      <c r="Y29" s="107"/>
      <c r="Z29" s="108">
        <f t="shared" ref="Z29:Z35" si="62">+$J29*Y29</f>
        <v>0</v>
      </c>
      <c r="AA29" s="107"/>
      <c r="AB29" s="108">
        <f t="shared" ref="AB29:AB35" si="63">+$J29*AA29</f>
        <v>0</v>
      </c>
      <c r="AC29" s="107"/>
      <c r="AD29" s="108">
        <f t="shared" ref="AD29:AD35" si="64">+$J29*AC29</f>
        <v>0</v>
      </c>
      <c r="AE29" s="109">
        <f t="shared" ref="AE29:AE35" si="65">+L29+N29+P29+R29+T29+V29+X29+Z29+AB29+AD29</f>
        <v>0</v>
      </c>
      <c r="AF29" s="110"/>
      <c r="AG29" s="111"/>
      <c r="AH29" s="109">
        <f t="shared" ref="AH29:AH35" si="66">+J29-AE29</f>
        <v>0</v>
      </c>
      <c r="AJ29" s="111"/>
    </row>
    <row r="30" spans="1:36" x14ac:dyDescent="0.25">
      <c r="A30" s="101" t="str">
        <f t="shared" si="0"/>
        <v>N</v>
      </c>
      <c r="B30" s="26">
        <v>5030</v>
      </c>
      <c r="C30" s="27" t="s">
        <v>16</v>
      </c>
      <c r="D30" s="102"/>
      <c r="E30" s="103"/>
      <c r="F30" s="103"/>
      <c r="G30" s="104"/>
      <c r="H30" s="105"/>
      <c r="I30" s="106">
        <f t="shared" si="53"/>
        <v>0</v>
      </c>
      <c r="J30" s="29">
        <f t="shared" si="54"/>
        <v>0</v>
      </c>
      <c r="K30" s="107"/>
      <c r="L30" s="108">
        <f t="shared" si="55"/>
        <v>0</v>
      </c>
      <c r="M30" s="107"/>
      <c r="N30" s="108">
        <f t="shared" si="56"/>
        <v>0</v>
      </c>
      <c r="O30" s="107"/>
      <c r="P30" s="108">
        <f t="shared" si="57"/>
        <v>0</v>
      </c>
      <c r="Q30" s="107"/>
      <c r="R30" s="108">
        <f t="shared" si="58"/>
        <v>0</v>
      </c>
      <c r="S30" s="107"/>
      <c r="T30" s="108">
        <f t="shared" si="59"/>
        <v>0</v>
      </c>
      <c r="U30" s="107"/>
      <c r="V30" s="108">
        <f t="shared" si="60"/>
        <v>0</v>
      </c>
      <c r="W30" s="107"/>
      <c r="X30" s="108">
        <f t="shared" si="61"/>
        <v>0</v>
      </c>
      <c r="Y30" s="107"/>
      <c r="Z30" s="108">
        <f t="shared" si="62"/>
        <v>0</v>
      </c>
      <c r="AA30" s="107"/>
      <c r="AB30" s="108">
        <f t="shared" si="63"/>
        <v>0</v>
      </c>
      <c r="AC30" s="107"/>
      <c r="AD30" s="108">
        <f t="shared" si="64"/>
        <v>0</v>
      </c>
      <c r="AE30" s="109">
        <f t="shared" si="65"/>
        <v>0</v>
      </c>
      <c r="AF30" s="110"/>
      <c r="AG30" s="111"/>
      <c r="AH30" s="109">
        <f t="shared" si="66"/>
        <v>0</v>
      </c>
      <c r="AJ30" s="111"/>
    </row>
    <row r="31" spans="1:36" x14ac:dyDescent="0.25">
      <c r="A31" s="101" t="str">
        <f t="shared" si="0"/>
        <v>Y</v>
      </c>
      <c r="B31" s="31">
        <v>5031</v>
      </c>
      <c r="C31" s="27" t="s">
        <v>325</v>
      </c>
      <c r="D31" s="102">
        <v>1</v>
      </c>
      <c r="E31" s="103" t="s">
        <v>884</v>
      </c>
      <c r="F31" s="103">
        <v>1</v>
      </c>
      <c r="G31" s="104">
        <v>1</v>
      </c>
      <c r="H31" s="105">
        <v>41331</v>
      </c>
      <c r="I31" s="106">
        <f t="shared" si="53"/>
        <v>41331</v>
      </c>
      <c r="J31" s="29">
        <f t="shared" si="54"/>
        <v>41331</v>
      </c>
      <c r="K31" s="107"/>
      <c r="L31" s="108">
        <f t="shared" si="55"/>
        <v>0</v>
      </c>
      <c r="M31" s="107">
        <v>0.7</v>
      </c>
      <c r="N31" s="108">
        <f t="shared" si="56"/>
        <v>28931.699999999997</v>
      </c>
      <c r="O31" s="107">
        <v>0.3</v>
      </c>
      <c r="P31" s="108">
        <f t="shared" si="57"/>
        <v>12399.3</v>
      </c>
      <c r="Q31" s="107"/>
      <c r="R31" s="108">
        <f t="shared" si="58"/>
        <v>0</v>
      </c>
      <c r="S31" s="107"/>
      <c r="T31" s="108">
        <f t="shared" si="59"/>
        <v>0</v>
      </c>
      <c r="U31" s="107"/>
      <c r="V31" s="108">
        <f t="shared" si="60"/>
        <v>0</v>
      </c>
      <c r="W31" s="107"/>
      <c r="X31" s="108">
        <f t="shared" si="61"/>
        <v>0</v>
      </c>
      <c r="Y31" s="107"/>
      <c r="Z31" s="108">
        <f t="shared" si="62"/>
        <v>0</v>
      </c>
      <c r="AA31" s="107"/>
      <c r="AB31" s="108">
        <f t="shared" si="63"/>
        <v>0</v>
      </c>
      <c r="AC31" s="107"/>
      <c r="AD31" s="108">
        <f t="shared" si="64"/>
        <v>0</v>
      </c>
      <c r="AE31" s="109">
        <f t="shared" si="65"/>
        <v>41331</v>
      </c>
      <c r="AF31" s="110"/>
      <c r="AG31" s="111"/>
      <c r="AH31" s="109">
        <f t="shared" si="66"/>
        <v>0</v>
      </c>
      <c r="AJ31" s="111"/>
    </row>
    <row r="32" spans="1:36" x14ac:dyDescent="0.25">
      <c r="A32" s="101" t="str">
        <f t="shared" si="0"/>
        <v>N</v>
      </c>
      <c r="B32" s="26">
        <v>5032</v>
      </c>
      <c r="C32" s="27" t="s">
        <v>326</v>
      </c>
      <c r="D32" s="102"/>
      <c r="E32" s="103"/>
      <c r="F32" s="103"/>
      <c r="G32" s="104"/>
      <c r="H32" s="105"/>
      <c r="I32" s="106">
        <f t="shared" si="53"/>
        <v>0</v>
      </c>
      <c r="J32" s="29">
        <f t="shared" si="54"/>
        <v>0</v>
      </c>
      <c r="K32" s="107"/>
      <c r="L32" s="108">
        <f t="shared" si="55"/>
        <v>0</v>
      </c>
      <c r="M32" s="107"/>
      <c r="N32" s="108">
        <f t="shared" si="56"/>
        <v>0</v>
      </c>
      <c r="O32" s="107"/>
      <c r="P32" s="108">
        <f t="shared" si="57"/>
        <v>0</v>
      </c>
      <c r="Q32" s="107"/>
      <c r="R32" s="108">
        <f t="shared" si="58"/>
        <v>0</v>
      </c>
      <c r="S32" s="107"/>
      <c r="T32" s="108">
        <f t="shared" si="59"/>
        <v>0</v>
      </c>
      <c r="U32" s="107"/>
      <c r="V32" s="108">
        <f t="shared" si="60"/>
        <v>0</v>
      </c>
      <c r="W32" s="107"/>
      <c r="X32" s="108">
        <f t="shared" si="61"/>
        <v>0</v>
      </c>
      <c r="Y32" s="107"/>
      <c r="Z32" s="108">
        <f t="shared" si="62"/>
        <v>0</v>
      </c>
      <c r="AA32" s="107"/>
      <c r="AB32" s="108">
        <f t="shared" si="63"/>
        <v>0</v>
      </c>
      <c r="AC32" s="107"/>
      <c r="AD32" s="108">
        <f t="shared" si="64"/>
        <v>0</v>
      </c>
      <c r="AE32" s="109">
        <f t="shared" si="65"/>
        <v>0</v>
      </c>
      <c r="AF32" s="110"/>
      <c r="AG32" s="111"/>
      <c r="AH32" s="109">
        <f t="shared" si="66"/>
        <v>0</v>
      </c>
      <c r="AJ32" s="111"/>
    </row>
    <row r="33" spans="1:36" x14ac:dyDescent="0.25">
      <c r="A33" s="101" t="str">
        <f t="shared" si="0"/>
        <v>Y</v>
      </c>
      <c r="B33" s="26">
        <v>5033</v>
      </c>
      <c r="C33" s="27" t="s">
        <v>327</v>
      </c>
      <c r="D33" s="102">
        <v>1</v>
      </c>
      <c r="E33" s="103" t="s">
        <v>884</v>
      </c>
      <c r="F33" s="103">
        <v>1</v>
      </c>
      <c r="G33" s="104">
        <v>1</v>
      </c>
      <c r="H33" s="105">
        <v>189710</v>
      </c>
      <c r="I33" s="106">
        <f t="shared" si="53"/>
        <v>189710</v>
      </c>
      <c r="J33" s="29">
        <f t="shared" si="54"/>
        <v>189710</v>
      </c>
      <c r="K33" s="107"/>
      <c r="L33" s="108">
        <f t="shared" si="55"/>
        <v>0</v>
      </c>
      <c r="M33" s="107">
        <v>0.9</v>
      </c>
      <c r="N33" s="108">
        <f t="shared" si="56"/>
        <v>170739</v>
      </c>
      <c r="O33" s="107">
        <v>0.1</v>
      </c>
      <c r="P33" s="108">
        <f t="shared" si="57"/>
        <v>18971</v>
      </c>
      <c r="Q33" s="107"/>
      <c r="R33" s="108">
        <f t="shared" si="58"/>
        <v>0</v>
      </c>
      <c r="S33" s="107"/>
      <c r="T33" s="108">
        <f t="shared" si="59"/>
        <v>0</v>
      </c>
      <c r="U33" s="107"/>
      <c r="V33" s="108">
        <f t="shared" si="60"/>
        <v>0</v>
      </c>
      <c r="W33" s="107"/>
      <c r="X33" s="108">
        <f t="shared" si="61"/>
        <v>0</v>
      </c>
      <c r="Y33" s="107"/>
      <c r="Z33" s="108">
        <f t="shared" si="62"/>
        <v>0</v>
      </c>
      <c r="AA33" s="107"/>
      <c r="AB33" s="108">
        <f t="shared" si="63"/>
        <v>0</v>
      </c>
      <c r="AC33" s="107"/>
      <c r="AD33" s="108">
        <f t="shared" si="64"/>
        <v>0</v>
      </c>
      <c r="AE33" s="109">
        <f t="shared" si="65"/>
        <v>189710</v>
      </c>
      <c r="AF33" s="110"/>
      <c r="AG33" s="111"/>
      <c r="AH33" s="109">
        <f t="shared" si="66"/>
        <v>0</v>
      </c>
      <c r="AJ33" s="111"/>
    </row>
    <row r="34" spans="1:36" x14ac:dyDescent="0.25">
      <c r="A34" s="101" t="str">
        <f t="shared" si="0"/>
        <v>N</v>
      </c>
      <c r="B34" s="26">
        <v>5034</v>
      </c>
      <c r="C34" s="27" t="s">
        <v>328</v>
      </c>
      <c r="D34" s="102"/>
      <c r="E34" s="103"/>
      <c r="F34" s="103"/>
      <c r="G34" s="104"/>
      <c r="H34" s="105"/>
      <c r="I34" s="106">
        <f t="shared" si="53"/>
        <v>0</v>
      </c>
      <c r="J34" s="29">
        <f t="shared" si="54"/>
        <v>0</v>
      </c>
      <c r="K34" s="107"/>
      <c r="L34" s="108">
        <f t="shared" si="55"/>
        <v>0</v>
      </c>
      <c r="M34" s="107"/>
      <c r="N34" s="108">
        <f t="shared" si="56"/>
        <v>0</v>
      </c>
      <c r="O34" s="107"/>
      <c r="P34" s="108">
        <f t="shared" si="57"/>
        <v>0</v>
      </c>
      <c r="Q34" s="107"/>
      <c r="R34" s="108">
        <f t="shared" si="58"/>
        <v>0</v>
      </c>
      <c r="S34" s="107"/>
      <c r="T34" s="108">
        <f t="shared" si="59"/>
        <v>0</v>
      </c>
      <c r="U34" s="107"/>
      <c r="V34" s="108">
        <f t="shared" si="60"/>
        <v>0</v>
      </c>
      <c r="W34" s="107"/>
      <c r="X34" s="108">
        <f t="shared" si="61"/>
        <v>0</v>
      </c>
      <c r="Y34" s="107"/>
      <c r="Z34" s="108">
        <f t="shared" si="62"/>
        <v>0</v>
      </c>
      <c r="AA34" s="107"/>
      <c r="AB34" s="108">
        <f t="shared" si="63"/>
        <v>0</v>
      </c>
      <c r="AC34" s="107"/>
      <c r="AD34" s="108">
        <f t="shared" si="64"/>
        <v>0</v>
      </c>
      <c r="AE34" s="109">
        <f t="shared" si="65"/>
        <v>0</v>
      </c>
      <c r="AF34" s="110"/>
      <c r="AG34" s="111"/>
      <c r="AH34" s="109">
        <f t="shared" si="66"/>
        <v>0</v>
      </c>
      <c r="AJ34" s="111"/>
    </row>
    <row r="35" spans="1:36" x14ac:dyDescent="0.25">
      <c r="A35" s="101" t="str">
        <f t="shared" si="0"/>
        <v>N</v>
      </c>
      <c r="B35" s="26">
        <v>5035</v>
      </c>
      <c r="C35" s="27" t="s">
        <v>329</v>
      </c>
      <c r="D35" s="102"/>
      <c r="E35" s="103"/>
      <c r="F35" s="103"/>
      <c r="G35" s="104"/>
      <c r="H35" s="105"/>
      <c r="I35" s="106">
        <f t="shared" si="53"/>
        <v>0</v>
      </c>
      <c r="J35" s="29">
        <f t="shared" si="54"/>
        <v>0</v>
      </c>
      <c r="K35" s="107"/>
      <c r="L35" s="108">
        <f t="shared" si="55"/>
        <v>0</v>
      </c>
      <c r="M35" s="107"/>
      <c r="N35" s="108">
        <f t="shared" si="56"/>
        <v>0</v>
      </c>
      <c r="O35" s="107"/>
      <c r="P35" s="108">
        <f t="shared" si="57"/>
        <v>0</v>
      </c>
      <c r="Q35" s="107"/>
      <c r="R35" s="108">
        <f t="shared" si="58"/>
        <v>0</v>
      </c>
      <c r="S35" s="107"/>
      <c r="T35" s="108">
        <f t="shared" si="59"/>
        <v>0</v>
      </c>
      <c r="U35" s="107"/>
      <c r="V35" s="108">
        <f t="shared" si="60"/>
        <v>0</v>
      </c>
      <c r="W35" s="107"/>
      <c r="X35" s="108">
        <f t="shared" si="61"/>
        <v>0</v>
      </c>
      <c r="Y35" s="107"/>
      <c r="Z35" s="108">
        <f t="shared" si="62"/>
        <v>0</v>
      </c>
      <c r="AA35" s="107"/>
      <c r="AB35" s="108">
        <f t="shared" si="63"/>
        <v>0</v>
      </c>
      <c r="AC35" s="107"/>
      <c r="AD35" s="108">
        <f t="shared" si="64"/>
        <v>0</v>
      </c>
      <c r="AE35" s="109">
        <f t="shared" si="65"/>
        <v>0</v>
      </c>
      <c r="AF35" s="110"/>
      <c r="AG35" s="111"/>
      <c r="AH35" s="109">
        <f t="shared" si="66"/>
        <v>0</v>
      </c>
      <c r="AJ35" s="111"/>
    </row>
    <row r="36" spans="1:36" x14ac:dyDescent="0.25">
      <c r="A36" s="101" t="str">
        <f t="shared" si="0"/>
        <v>N</v>
      </c>
      <c r="B36" s="32"/>
      <c r="C36" s="27"/>
      <c r="D36" s="114"/>
      <c r="E36" s="115"/>
      <c r="F36" s="115"/>
      <c r="G36" s="116"/>
      <c r="H36" s="116"/>
      <c r="I36" s="28"/>
      <c r="J36" s="29"/>
      <c r="K36" s="117"/>
      <c r="L36" s="108"/>
      <c r="M36" s="117"/>
      <c r="N36" s="108"/>
      <c r="O36" s="117"/>
      <c r="P36" s="108"/>
      <c r="Q36" s="117"/>
      <c r="R36" s="108"/>
      <c r="S36" s="117"/>
      <c r="T36" s="108"/>
      <c r="U36" s="117"/>
      <c r="V36" s="108"/>
      <c r="W36" s="117"/>
      <c r="X36" s="108"/>
      <c r="Y36" s="117"/>
      <c r="Z36" s="108"/>
      <c r="AA36" s="117"/>
      <c r="AB36" s="108"/>
      <c r="AC36" s="117"/>
      <c r="AD36" s="108"/>
      <c r="AE36" s="109"/>
      <c r="AF36" s="110"/>
      <c r="AG36" s="111"/>
      <c r="AH36" s="109"/>
      <c r="AJ36" s="111"/>
    </row>
    <row r="37" spans="1:36" s="10" customFormat="1" x14ac:dyDescent="0.25">
      <c r="A37" s="1" t="str">
        <f t="shared" si="0"/>
        <v>Y</v>
      </c>
      <c r="B37" s="21">
        <v>505</v>
      </c>
      <c r="C37" s="22" t="s">
        <v>17</v>
      </c>
      <c r="D37" s="97"/>
      <c r="E37" s="22"/>
      <c r="F37" s="22"/>
      <c r="G37" s="23"/>
      <c r="H37" s="23"/>
      <c r="I37" s="23"/>
      <c r="J37" s="24">
        <f>SUBTOTAL(9,J38:J46)</f>
        <v>283697</v>
      </c>
      <c r="K37" s="98"/>
      <c r="L37" s="99">
        <f>SUBTOTAL(9,L38:L46)</f>
        <v>0</v>
      </c>
      <c r="M37" s="98"/>
      <c r="N37" s="99">
        <f>SUBTOTAL(9,N38:N46)</f>
        <v>113478.8</v>
      </c>
      <c r="O37" s="98"/>
      <c r="P37" s="99">
        <f>SUBTOTAL(9,P38:P46)</f>
        <v>170218.19999999998</v>
      </c>
      <c r="Q37" s="98"/>
      <c r="R37" s="99">
        <f>SUBTOTAL(9,R38:R46)</f>
        <v>0</v>
      </c>
      <c r="S37" s="98"/>
      <c r="T37" s="99">
        <f>SUBTOTAL(9,T38:T46)</f>
        <v>0</v>
      </c>
      <c r="U37" s="98"/>
      <c r="V37" s="99">
        <f>SUBTOTAL(9,V38:V46)</f>
        <v>0</v>
      </c>
      <c r="W37" s="98"/>
      <c r="X37" s="99">
        <f>SUBTOTAL(9,X38:X46)</f>
        <v>0</v>
      </c>
      <c r="Y37" s="98"/>
      <c r="Z37" s="99">
        <f>SUBTOTAL(9,Z38:Z46)</f>
        <v>0</v>
      </c>
      <c r="AA37" s="98"/>
      <c r="AB37" s="99">
        <f>SUBTOTAL(9,AB38:AB46)</f>
        <v>0</v>
      </c>
      <c r="AC37" s="98"/>
      <c r="AD37" s="99">
        <f>SUBTOTAL(9,AD38:AD46)</f>
        <v>0</v>
      </c>
      <c r="AE37" s="100">
        <f>SUBTOTAL(9,AE38:AE46)</f>
        <v>283697</v>
      </c>
      <c r="AF37" s="8"/>
      <c r="AG37" s="4"/>
      <c r="AH37" s="100">
        <f>SUBTOTAL(9,AH38:AH46)</f>
        <v>0</v>
      </c>
      <c r="AJ37" s="4"/>
    </row>
    <row r="38" spans="1:36" x14ac:dyDescent="0.25">
      <c r="A38" s="101" t="str">
        <f t="shared" si="0"/>
        <v>N</v>
      </c>
      <c r="B38" s="26">
        <v>505</v>
      </c>
      <c r="C38" s="27" t="s">
        <v>17</v>
      </c>
      <c r="D38" s="102"/>
      <c r="E38" s="103"/>
      <c r="F38" s="103"/>
      <c r="G38" s="104"/>
      <c r="H38" s="105"/>
      <c r="I38" s="106">
        <f t="shared" ref="I38:I45" si="67">IF(+H38&gt;0,+D38*H38,+D38*F38*H38)</f>
        <v>0</v>
      </c>
      <c r="J38" s="29">
        <f t="shared" ref="J38:J45" si="68">+I38/J$2</f>
        <v>0</v>
      </c>
      <c r="K38" s="107"/>
      <c r="L38" s="108">
        <f t="shared" ref="L38:L45" si="69">+$J38*K38</f>
        <v>0</v>
      </c>
      <c r="M38" s="107"/>
      <c r="N38" s="108">
        <f t="shared" ref="N38:N45" si="70">+$J38*M38</f>
        <v>0</v>
      </c>
      <c r="O38" s="107"/>
      <c r="P38" s="108">
        <f t="shared" ref="P38:P45" si="71">+$J38*O38</f>
        <v>0</v>
      </c>
      <c r="Q38" s="107"/>
      <c r="R38" s="108">
        <f t="shared" ref="R38:R45" si="72">+$J38*Q38</f>
        <v>0</v>
      </c>
      <c r="S38" s="107"/>
      <c r="T38" s="108">
        <f t="shared" ref="T38:T45" si="73">+$J38*S38</f>
        <v>0</v>
      </c>
      <c r="U38" s="107"/>
      <c r="V38" s="108">
        <f t="shared" ref="V38:V45" si="74">+$J38*U38</f>
        <v>0</v>
      </c>
      <c r="W38" s="107"/>
      <c r="X38" s="108">
        <f t="shared" ref="X38:X45" si="75">+$J38*W38</f>
        <v>0</v>
      </c>
      <c r="Y38" s="107"/>
      <c r="Z38" s="108">
        <f t="shared" ref="Z38:Z45" si="76">+$J38*Y38</f>
        <v>0</v>
      </c>
      <c r="AA38" s="107"/>
      <c r="AB38" s="108">
        <f t="shared" ref="AB38:AB45" si="77">+$J38*AA38</f>
        <v>0</v>
      </c>
      <c r="AC38" s="107"/>
      <c r="AD38" s="108">
        <f t="shared" ref="AD38:AD45" si="78">+$J38*AC38</f>
        <v>0</v>
      </c>
      <c r="AE38" s="109">
        <f t="shared" ref="AE38:AE45" si="79">+L38+N38+P38+R38+T38+V38+X38+Z38+AB38+AD38</f>
        <v>0</v>
      </c>
      <c r="AF38" s="110"/>
      <c r="AG38" s="111"/>
      <c r="AH38" s="109">
        <f t="shared" ref="AH38:AH45" si="80">+J38-AE38</f>
        <v>0</v>
      </c>
      <c r="AJ38" s="111"/>
    </row>
    <row r="39" spans="1:36" x14ac:dyDescent="0.25">
      <c r="A39" s="101" t="str">
        <f t="shared" si="0"/>
        <v>Y</v>
      </c>
      <c r="B39" s="26">
        <v>5050</v>
      </c>
      <c r="C39" s="27" t="s">
        <v>18</v>
      </c>
      <c r="D39" s="102">
        <v>8</v>
      </c>
      <c r="E39" s="103" t="s">
        <v>871</v>
      </c>
      <c r="F39" s="103">
        <v>1</v>
      </c>
      <c r="G39" s="104">
        <v>1</v>
      </c>
      <c r="H39" s="105">
        <v>35462.125</v>
      </c>
      <c r="I39" s="106">
        <f t="shared" si="67"/>
        <v>283697</v>
      </c>
      <c r="J39" s="29">
        <f t="shared" si="68"/>
        <v>283697</v>
      </c>
      <c r="K39" s="107"/>
      <c r="L39" s="108">
        <f t="shared" si="69"/>
        <v>0</v>
      </c>
      <c r="M39" s="107">
        <v>0.4</v>
      </c>
      <c r="N39" s="108">
        <f t="shared" si="70"/>
        <v>113478.8</v>
      </c>
      <c r="O39" s="107">
        <v>0.6</v>
      </c>
      <c r="P39" s="108">
        <f t="shared" si="71"/>
        <v>170218.19999999998</v>
      </c>
      <c r="Q39" s="107"/>
      <c r="R39" s="108">
        <f t="shared" si="72"/>
        <v>0</v>
      </c>
      <c r="S39" s="107"/>
      <c r="T39" s="108">
        <f t="shared" si="73"/>
        <v>0</v>
      </c>
      <c r="U39" s="107"/>
      <c r="V39" s="108">
        <f t="shared" si="74"/>
        <v>0</v>
      </c>
      <c r="W39" s="107"/>
      <c r="X39" s="108">
        <f t="shared" si="75"/>
        <v>0</v>
      </c>
      <c r="Y39" s="107"/>
      <c r="Z39" s="108">
        <f t="shared" si="76"/>
        <v>0</v>
      </c>
      <c r="AA39" s="107"/>
      <c r="AB39" s="108">
        <f t="shared" si="77"/>
        <v>0</v>
      </c>
      <c r="AC39" s="107"/>
      <c r="AD39" s="108">
        <f t="shared" si="78"/>
        <v>0</v>
      </c>
      <c r="AE39" s="109">
        <f t="shared" si="79"/>
        <v>283697</v>
      </c>
      <c r="AF39" s="110"/>
      <c r="AG39" s="111"/>
      <c r="AH39" s="109">
        <f t="shared" si="80"/>
        <v>0</v>
      </c>
      <c r="AJ39" s="111"/>
    </row>
    <row r="40" spans="1:36" x14ac:dyDescent="0.25">
      <c r="A40" s="101" t="str">
        <f t="shared" si="0"/>
        <v>N</v>
      </c>
      <c r="B40" s="26">
        <v>5051</v>
      </c>
      <c r="C40" s="27" t="s">
        <v>19</v>
      </c>
      <c r="D40" s="102"/>
      <c r="E40" s="103"/>
      <c r="F40" s="103"/>
      <c r="G40" s="104"/>
      <c r="H40" s="105"/>
      <c r="I40" s="106">
        <f t="shared" si="67"/>
        <v>0</v>
      </c>
      <c r="J40" s="29">
        <f t="shared" si="68"/>
        <v>0</v>
      </c>
      <c r="K40" s="107"/>
      <c r="L40" s="108">
        <f t="shared" si="69"/>
        <v>0</v>
      </c>
      <c r="M40" s="107"/>
      <c r="N40" s="108">
        <f t="shared" si="70"/>
        <v>0</v>
      </c>
      <c r="O40" s="107"/>
      <c r="P40" s="108">
        <f t="shared" si="71"/>
        <v>0</v>
      </c>
      <c r="Q40" s="107"/>
      <c r="R40" s="108">
        <f t="shared" si="72"/>
        <v>0</v>
      </c>
      <c r="S40" s="107"/>
      <c r="T40" s="108">
        <f t="shared" si="73"/>
        <v>0</v>
      </c>
      <c r="U40" s="107"/>
      <c r="V40" s="108">
        <f t="shared" si="74"/>
        <v>0</v>
      </c>
      <c r="W40" s="107"/>
      <c r="X40" s="108">
        <f t="shared" si="75"/>
        <v>0</v>
      </c>
      <c r="Y40" s="107"/>
      <c r="Z40" s="108">
        <f t="shared" si="76"/>
        <v>0</v>
      </c>
      <c r="AA40" s="107"/>
      <c r="AB40" s="108">
        <f t="shared" si="77"/>
        <v>0</v>
      </c>
      <c r="AC40" s="107"/>
      <c r="AD40" s="108">
        <f t="shared" si="78"/>
        <v>0</v>
      </c>
      <c r="AE40" s="109">
        <f t="shared" si="79"/>
        <v>0</v>
      </c>
      <c r="AF40" s="110"/>
      <c r="AG40" s="111"/>
      <c r="AH40" s="109">
        <f t="shared" si="80"/>
        <v>0</v>
      </c>
      <c r="AJ40" s="111"/>
    </row>
    <row r="41" spans="1:36" x14ac:dyDescent="0.25">
      <c r="A41" s="101" t="str">
        <f t="shared" si="0"/>
        <v>N</v>
      </c>
      <c r="B41" s="26">
        <v>5052</v>
      </c>
      <c r="C41" s="27" t="s">
        <v>20</v>
      </c>
      <c r="D41" s="102"/>
      <c r="E41" s="103"/>
      <c r="F41" s="103"/>
      <c r="G41" s="104"/>
      <c r="H41" s="105"/>
      <c r="I41" s="106">
        <f t="shared" si="67"/>
        <v>0</v>
      </c>
      <c r="J41" s="29">
        <f t="shared" si="68"/>
        <v>0</v>
      </c>
      <c r="K41" s="107"/>
      <c r="L41" s="108">
        <f t="shared" si="69"/>
        <v>0</v>
      </c>
      <c r="M41" s="107"/>
      <c r="N41" s="108">
        <f t="shared" si="70"/>
        <v>0</v>
      </c>
      <c r="O41" s="107"/>
      <c r="P41" s="108">
        <f t="shared" si="71"/>
        <v>0</v>
      </c>
      <c r="Q41" s="107"/>
      <c r="R41" s="108">
        <f t="shared" si="72"/>
        <v>0</v>
      </c>
      <c r="S41" s="107"/>
      <c r="T41" s="108">
        <f t="shared" si="73"/>
        <v>0</v>
      </c>
      <c r="U41" s="107"/>
      <c r="V41" s="108">
        <f t="shared" si="74"/>
        <v>0</v>
      </c>
      <c r="W41" s="107"/>
      <c r="X41" s="108">
        <f t="shared" si="75"/>
        <v>0</v>
      </c>
      <c r="Y41" s="107"/>
      <c r="Z41" s="108">
        <f t="shared" si="76"/>
        <v>0</v>
      </c>
      <c r="AA41" s="107"/>
      <c r="AB41" s="108">
        <f t="shared" si="77"/>
        <v>0</v>
      </c>
      <c r="AC41" s="107"/>
      <c r="AD41" s="108">
        <f t="shared" si="78"/>
        <v>0</v>
      </c>
      <c r="AE41" s="109">
        <f t="shared" si="79"/>
        <v>0</v>
      </c>
      <c r="AF41" s="110"/>
      <c r="AG41" s="111"/>
      <c r="AH41" s="109">
        <f t="shared" si="80"/>
        <v>0</v>
      </c>
      <c r="AJ41" s="111"/>
    </row>
    <row r="42" spans="1:36" x14ac:dyDescent="0.25">
      <c r="A42" s="101" t="str">
        <f t="shared" si="0"/>
        <v>N</v>
      </c>
      <c r="B42" s="26">
        <v>5053</v>
      </c>
      <c r="C42" s="27" t="s">
        <v>21</v>
      </c>
      <c r="D42" s="102"/>
      <c r="E42" s="103"/>
      <c r="F42" s="103"/>
      <c r="G42" s="104"/>
      <c r="H42" s="105"/>
      <c r="I42" s="106">
        <f t="shared" si="67"/>
        <v>0</v>
      </c>
      <c r="J42" s="29">
        <f t="shared" si="68"/>
        <v>0</v>
      </c>
      <c r="K42" s="107"/>
      <c r="L42" s="108">
        <f t="shared" si="69"/>
        <v>0</v>
      </c>
      <c r="M42" s="107"/>
      <c r="N42" s="108">
        <f t="shared" si="70"/>
        <v>0</v>
      </c>
      <c r="O42" s="107"/>
      <c r="P42" s="108">
        <f t="shared" si="71"/>
        <v>0</v>
      </c>
      <c r="Q42" s="107"/>
      <c r="R42" s="108">
        <f t="shared" si="72"/>
        <v>0</v>
      </c>
      <c r="S42" s="107"/>
      <c r="T42" s="108">
        <f t="shared" si="73"/>
        <v>0</v>
      </c>
      <c r="U42" s="107"/>
      <c r="V42" s="108">
        <f t="shared" si="74"/>
        <v>0</v>
      </c>
      <c r="W42" s="107"/>
      <c r="X42" s="108">
        <f t="shared" si="75"/>
        <v>0</v>
      </c>
      <c r="Y42" s="107"/>
      <c r="Z42" s="108">
        <f t="shared" si="76"/>
        <v>0</v>
      </c>
      <c r="AA42" s="107"/>
      <c r="AB42" s="108">
        <f t="shared" si="77"/>
        <v>0</v>
      </c>
      <c r="AC42" s="107"/>
      <c r="AD42" s="108">
        <f t="shared" si="78"/>
        <v>0</v>
      </c>
      <c r="AE42" s="109">
        <f t="shared" si="79"/>
        <v>0</v>
      </c>
      <c r="AF42" s="110"/>
      <c r="AG42" s="111"/>
      <c r="AH42" s="109">
        <f t="shared" si="80"/>
        <v>0</v>
      </c>
      <c r="AJ42" s="111"/>
    </row>
    <row r="43" spans="1:36" x14ac:dyDescent="0.25">
      <c r="A43" s="101" t="str">
        <f t="shared" si="0"/>
        <v>N</v>
      </c>
      <c r="B43" s="32">
        <v>5054</v>
      </c>
      <c r="C43" s="27" t="s">
        <v>446</v>
      </c>
      <c r="D43" s="102"/>
      <c r="E43" s="103"/>
      <c r="F43" s="103"/>
      <c r="G43" s="104"/>
      <c r="H43" s="105"/>
      <c r="I43" s="106">
        <f t="shared" si="67"/>
        <v>0</v>
      </c>
      <c r="J43" s="29">
        <f t="shared" si="68"/>
        <v>0</v>
      </c>
      <c r="K43" s="107"/>
      <c r="L43" s="108">
        <f t="shared" si="69"/>
        <v>0</v>
      </c>
      <c r="M43" s="107"/>
      <c r="N43" s="108">
        <f t="shared" si="70"/>
        <v>0</v>
      </c>
      <c r="O43" s="107"/>
      <c r="P43" s="108">
        <f t="shared" si="71"/>
        <v>0</v>
      </c>
      <c r="Q43" s="107"/>
      <c r="R43" s="108">
        <f t="shared" si="72"/>
        <v>0</v>
      </c>
      <c r="S43" s="107"/>
      <c r="T43" s="108">
        <f t="shared" si="73"/>
        <v>0</v>
      </c>
      <c r="U43" s="107"/>
      <c r="V43" s="108">
        <f t="shared" si="74"/>
        <v>0</v>
      </c>
      <c r="W43" s="107"/>
      <c r="X43" s="108">
        <f t="shared" si="75"/>
        <v>0</v>
      </c>
      <c r="Y43" s="107"/>
      <c r="Z43" s="108">
        <f t="shared" si="76"/>
        <v>0</v>
      </c>
      <c r="AA43" s="107"/>
      <c r="AB43" s="108">
        <f t="shared" si="77"/>
        <v>0</v>
      </c>
      <c r="AC43" s="107"/>
      <c r="AD43" s="108">
        <f t="shared" si="78"/>
        <v>0</v>
      </c>
      <c r="AE43" s="109">
        <f t="shared" si="79"/>
        <v>0</v>
      </c>
      <c r="AF43" s="110"/>
      <c r="AG43" s="111"/>
      <c r="AH43" s="109">
        <f t="shared" si="80"/>
        <v>0</v>
      </c>
      <c r="AJ43" s="111"/>
    </row>
    <row r="44" spans="1:36" x14ac:dyDescent="0.25">
      <c r="A44" s="101" t="str">
        <f t="shared" si="0"/>
        <v>N</v>
      </c>
      <c r="B44" s="32">
        <v>5055</v>
      </c>
      <c r="C44" s="27" t="s">
        <v>22</v>
      </c>
      <c r="D44" s="102"/>
      <c r="E44" s="103"/>
      <c r="F44" s="103"/>
      <c r="G44" s="104"/>
      <c r="H44" s="105"/>
      <c r="I44" s="106">
        <f t="shared" si="67"/>
        <v>0</v>
      </c>
      <c r="J44" s="29">
        <f t="shared" si="68"/>
        <v>0</v>
      </c>
      <c r="K44" s="107"/>
      <c r="L44" s="108">
        <f t="shared" si="69"/>
        <v>0</v>
      </c>
      <c r="M44" s="107"/>
      <c r="N44" s="108">
        <f t="shared" si="70"/>
        <v>0</v>
      </c>
      <c r="O44" s="107"/>
      <c r="P44" s="108">
        <f t="shared" si="71"/>
        <v>0</v>
      </c>
      <c r="Q44" s="107"/>
      <c r="R44" s="108">
        <f t="shared" si="72"/>
        <v>0</v>
      </c>
      <c r="S44" s="107"/>
      <c r="T44" s="108">
        <f t="shared" si="73"/>
        <v>0</v>
      </c>
      <c r="U44" s="107"/>
      <c r="V44" s="108">
        <f t="shared" si="74"/>
        <v>0</v>
      </c>
      <c r="W44" s="107"/>
      <c r="X44" s="108">
        <f t="shared" si="75"/>
        <v>0</v>
      </c>
      <c r="Y44" s="107"/>
      <c r="Z44" s="108">
        <f t="shared" si="76"/>
        <v>0</v>
      </c>
      <c r="AA44" s="107"/>
      <c r="AB44" s="108">
        <f t="shared" si="77"/>
        <v>0</v>
      </c>
      <c r="AC44" s="107"/>
      <c r="AD44" s="108">
        <f t="shared" si="78"/>
        <v>0</v>
      </c>
      <c r="AE44" s="109">
        <f t="shared" si="79"/>
        <v>0</v>
      </c>
      <c r="AF44" s="110"/>
      <c r="AG44" s="111"/>
      <c r="AH44" s="109">
        <f t="shared" si="80"/>
        <v>0</v>
      </c>
      <c r="AJ44" s="111"/>
    </row>
    <row r="45" spans="1:36" x14ac:dyDescent="0.25">
      <c r="A45" s="101" t="str">
        <f t="shared" si="0"/>
        <v>N</v>
      </c>
      <c r="B45" s="32">
        <v>5099</v>
      </c>
      <c r="C45" s="27" t="s">
        <v>447</v>
      </c>
      <c r="D45" s="102"/>
      <c r="E45" s="103"/>
      <c r="F45" s="103"/>
      <c r="G45" s="104"/>
      <c r="H45" s="105"/>
      <c r="I45" s="106">
        <f t="shared" si="67"/>
        <v>0</v>
      </c>
      <c r="J45" s="29">
        <f t="shared" si="68"/>
        <v>0</v>
      </c>
      <c r="K45" s="107"/>
      <c r="L45" s="108">
        <f t="shared" si="69"/>
        <v>0</v>
      </c>
      <c r="M45" s="107"/>
      <c r="N45" s="108">
        <f t="shared" si="70"/>
        <v>0</v>
      </c>
      <c r="O45" s="107"/>
      <c r="P45" s="108">
        <f t="shared" si="71"/>
        <v>0</v>
      </c>
      <c r="Q45" s="107"/>
      <c r="R45" s="108">
        <f t="shared" si="72"/>
        <v>0</v>
      </c>
      <c r="S45" s="107"/>
      <c r="T45" s="108">
        <f t="shared" si="73"/>
        <v>0</v>
      </c>
      <c r="U45" s="107"/>
      <c r="V45" s="108">
        <f t="shared" si="74"/>
        <v>0</v>
      </c>
      <c r="W45" s="107"/>
      <c r="X45" s="108">
        <f t="shared" si="75"/>
        <v>0</v>
      </c>
      <c r="Y45" s="107"/>
      <c r="Z45" s="108">
        <f t="shared" si="76"/>
        <v>0</v>
      </c>
      <c r="AA45" s="107"/>
      <c r="AB45" s="108">
        <f t="shared" si="77"/>
        <v>0</v>
      </c>
      <c r="AC45" s="107"/>
      <c r="AD45" s="108">
        <f t="shared" si="78"/>
        <v>0</v>
      </c>
      <c r="AE45" s="109">
        <f t="shared" si="79"/>
        <v>0</v>
      </c>
      <c r="AF45" s="110"/>
      <c r="AG45" s="111"/>
      <c r="AH45" s="109">
        <f t="shared" si="80"/>
        <v>0</v>
      </c>
      <c r="AJ45" s="111"/>
    </row>
    <row r="46" spans="1:36" x14ac:dyDescent="0.25">
      <c r="A46" s="101" t="str">
        <f t="shared" si="0"/>
        <v>N</v>
      </c>
      <c r="B46" s="33"/>
      <c r="C46" s="34"/>
      <c r="D46" s="119"/>
      <c r="E46" s="120"/>
      <c r="F46" s="120"/>
      <c r="G46" s="111"/>
      <c r="H46" s="111"/>
      <c r="I46" s="4"/>
      <c r="J46" s="35"/>
      <c r="K46" s="121"/>
      <c r="L46" s="122"/>
      <c r="M46" s="121"/>
      <c r="N46" s="122"/>
      <c r="O46" s="121"/>
      <c r="P46" s="122"/>
      <c r="Q46" s="121"/>
      <c r="R46" s="122"/>
      <c r="S46" s="121"/>
      <c r="T46" s="122"/>
      <c r="U46" s="121"/>
      <c r="V46" s="122"/>
      <c r="W46" s="121"/>
      <c r="X46" s="122"/>
      <c r="Y46" s="121"/>
      <c r="Z46" s="122"/>
      <c r="AA46" s="121"/>
      <c r="AB46" s="122"/>
      <c r="AC46" s="121"/>
      <c r="AD46" s="122"/>
      <c r="AE46" s="123"/>
      <c r="AF46" s="110"/>
      <c r="AG46" s="111"/>
      <c r="AH46" s="123"/>
      <c r="AJ46" s="111"/>
    </row>
    <row r="47" spans="1:36" s="10" customFormat="1" x14ac:dyDescent="0.25">
      <c r="A47" s="1" t="str">
        <f t="shared" si="0"/>
        <v>Y</v>
      </c>
      <c r="B47" s="21">
        <v>510</v>
      </c>
      <c r="C47" s="22" t="s">
        <v>23</v>
      </c>
      <c r="D47" s="97"/>
      <c r="E47" s="22"/>
      <c r="F47" s="22"/>
      <c r="G47" s="23"/>
      <c r="H47" s="23"/>
      <c r="I47" s="23"/>
      <c r="J47" s="24">
        <f>SUBTOTAL(9,J48:J57)</f>
        <v>315662</v>
      </c>
      <c r="K47" s="98"/>
      <c r="L47" s="99">
        <f>SUBTOTAL(9,L48:L57)</f>
        <v>0</v>
      </c>
      <c r="M47" s="98"/>
      <c r="N47" s="99">
        <f>SUBTOTAL(9,N48:N57)</f>
        <v>63132.4</v>
      </c>
      <c r="O47" s="98"/>
      <c r="P47" s="99">
        <f>SUBTOTAL(9,P48:P57)</f>
        <v>252529.6</v>
      </c>
      <c r="Q47" s="98"/>
      <c r="R47" s="99">
        <f>SUBTOTAL(9,R48:R57)</f>
        <v>0</v>
      </c>
      <c r="S47" s="98"/>
      <c r="T47" s="99">
        <f>SUBTOTAL(9,T48:T57)</f>
        <v>0</v>
      </c>
      <c r="U47" s="98"/>
      <c r="V47" s="99">
        <f>SUBTOTAL(9,V48:V57)</f>
        <v>0</v>
      </c>
      <c r="W47" s="98"/>
      <c r="X47" s="99">
        <f>SUBTOTAL(9,X48:X57)</f>
        <v>0</v>
      </c>
      <c r="Y47" s="98"/>
      <c r="Z47" s="99">
        <f>SUBTOTAL(9,Z48:Z57)</f>
        <v>0</v>
      </c>
      <c r="AA47" s="98"/>
      <c r="AB47" s="99">
        <f>SUBTOTAL(9,AB48:AB57)</f>
        <v>0</v>
      </c>
      <c r="AC47" s="98"/>
      <c r="AD47" s="99">
        <f>SUBTOTAL(9,AD48:AD57)</f>
        <v>0</v>
      </c>
      <c r="AE47" s="100">
        <f>SUBTOTAL(9,AE48:AE57)</f>
        <v>315662</v>
      </c>
      <c r="AF47" s="8"/>
      <c r="AG47" s="4"/>
      <c r="AH47" s="100">
        <f>SUBTOTAL(9,AH48:AH57)</f>
        <v>0</v>
      </c>
      <c r="AJ47" s="4"/>
    </row>
    <row r="48" spans="1:36" x14ac:dyDescent="0.25">
      <c r="A48" s="101" t="str">
        <f t="shared" si="0"/>
        <v>N</v>
      </c>
      <c r="B48" s="26">
        <v>510</v>
      </c>
      <c r="C48" s="27" t="s">
        <v>23</v>
      </c>
      <c r="D48" s="102"/>
      <c r="E48" s="103"/>
      <c r="F48" s="103"/>
      <c r="G48" s="104"/>
      <c r="H48" s="105"/>
      <c r="I48" s="106">
        <f t="shared" ref="I48:I56" si="81">IF(+H48&gt;0,+D48*H48,+D48*F48*H48)</f>
        <v>0</v>
      </c>
      <c r="J48" s="29">
        <f t="shared" ref="J48:J56" si="82">+I48/J$2</f>
        <v>0</v>
      </c>
      <c r="K48" s="107"/>
      <c r="L48" s="108">
        <f t="shared" ref="L48:L56" si="83">+$J48*K48</f>
        <v>0</v>
      </c>
      <c r="M48" s="107"/>
      <c r="N48" s="108">
        <f t="shared" ref="N48:N56" si="84">+$J48*M48</f>
        <v>0</v>
      </c>
      <c r="O48" s="107"/>
      <c r="P48" s="108">
        <f t="shared" ref="P48:P56" si="85">+$J48*O48</f>
        <v>0</v>
      </c>
      <c r="Q48" s="107"/>
      <c r="R48" s="108">
        <f t="shared" ref="R48:R56" si="86">+$J48*Q48</f>
        <v>0</v>
      </c>
      <c r="S48" s="107"/>
      <c r="T48" s="108">
        <f t="shared" ref="T48:T56" si="87">+$J48*S48</f>
        <v>0</v>
      </c>
      <c r="U48" s="107"/>
      <c r="V48" s="108">
        <f t="shared" ref="V48:V56" si="88">+$J48*U48</f>
        <v>0</v>
      </c>
      <c r="W48" s="107"/>
      <c r="X48" s="108">
        <f t="shared" ref="X48:X56" si="89">+$J48*W48</f>
        <v>0</v>
      </c>
      <c r="Y48" s="107"/>
      <c r="Z48" s="108">
        <f t="shared" ref="Z48:Z56" si="90">+$J48*Y48</f>
        <v>0</v>
      </c>
      <c r="AA48" s="107"/>
      <c r="AB48" s="108">
        <f t="shared" ref="AB48:AB56" si="91">+$J48*AA48</f>
        <v>0</v>
      </c>
      <c r="AC48" s="107"/>
      <c r="AD48" s="108">
        <f t="shared" ref="AD48:AD56" si="92">+$J48*AC48</f>
        <v>0</v>
      </c>
      <c r="AE48" s="109">
        <f t="shared" ref="AE48:AE56" si="93">+L48+N48+P48+R48+T48+V48+X48+Z48+AB48+AD48</f>
        <v>0</v>
      </c>
      <c r="AF48" s="110"/>
      <c r="AG48" s="111"/>
      <c r="AH48" s="109">
        <f t="shared" ref="AH48:AH56" si="94">+J48-AE48</f>
        <v>0</v>
      </c>
      <c r="AJ48" s="111"/>
    </row>
    <row r="49" spans="1:36" x14ac:dyDescent="0.25">
      <c r="A49" s="101" t="str">
        <f t="shared" si="0"/>
        <v>Y</v>
      </c>
      <c r="B49" s="26">
        <v>5100</v>
      </c>
      <c r="C49" s="27" t="s">
        <v>330</v>
      </c>
      <c r="D49" s="102">
        <v>64500</v>
      </c>
      <c r="E49" s="103" t="s">
        <v>885</v>
      </c>
      <c r="F49" s="103">
        <v>1</v>
      </c>
      <c r="G49" s="104">
        <v>1</v>
      </c>
      <c r="H49" s="105">
        <v>4.8939844961240313</v>
      </c>
      <c r="I49" s="106">
        <f t="shared" si="81"/>
        <v>315662</v>
      </c>
      <c r="J49" s="29">
        <f t="shared" si="82"/>
        <v>315662</v>
      </c>
      <c r="K49" s="107"/>
      <c r="L49" s="108">
        <f t="shared" si="83"/>
        <v>0</v>
      </c>
      <c r="M49" s="107">
        <v>0.2</v>
      </c>
      <c r="N49" s="108">
        <f t="shared" si="84"/>
        <v>63132.4</v>
      </c>
      <c r="O49" s="107">
        <v>0.8</v>
      </c>
      <c r="P49" s="108">
        <f t="shared" si="85"/>
        <v>252529.6</v>
      </c>
      <c r="Q49" s="107"/>
      <c r="R49" s="108">
        <f t="shared" si="86"/>
        <v>0</v>
      </c>
      <c r="S49" s="107"/>
      <c r="T49" s="108">
        <f t="shared" si="87"/>
        <v>0</v>
      </c>
      <c r="U49" s="107"/>
      <c r="V49" s="108">
        <f t="shared" si="88"/>
        <v>0</v>
      </c>
      <c r="W49" s="107"/>
      <c r="X49" s="108">
        <f t="shared" si="89"/>
        <v>0</v>
      </c>
      <c r="Y49" s="107"/>
      <c r="Z49" s="108">
        <f t="shared" si="90"/>
        <v>0</v>
      </c>
      <c r="AA49" s="107"/>
      <c r="AB49" s="108">
        <f t="shared" si="91"/>
        <v>0</v>
      </c>
      <c r="AC49" s="107"/>
      <c r="AD49" s="108">
        <f t="shared" si="92"/>
        <v>0</v>
      </c>
      <c r="AE49" s="109">
        <f t="shared" si="93"/>
        <v>315662</v>
      </c>
      <c r="AF49" s="110"/>
      <c r="AG49" s="111"/>
      <c r="AH49" s="109">
        <f t="shared" si="94"/>
        <v>0</v>
      </c>
      <c r="AJ49" s="111"/>
    </row>
    <row r="50" spans="1:36" x14ac:dyDescent="0.25">
      <c r="A50" s="101" t="str">
        <f t="shared" si="0"/>
        <v>N</v>
      </c>
      <c r="B50" s="26">
        <v>5101</v>
      </c>
      <c r="C50" s="27" t="s">
        <v>331</v>
      </c>
      <c r="D50" s="102"/>
      <c r="E50" s="103"/>
      <c r="F50" s="103"/>
      <c r="G50" s="104"/>
      <c r="H50" s="105"/>
      <c r="I50" s="106">
        <f t="shared" si="81"/>
        <v>0</v>
      </c>
      <c r="J50" s="29">
        <f t="shared" si="82"/>
        <v>0</v>
      </c>
      <c r="K50" s="107"/>
      <c r="L50" s="108">
        <f t="shared" si="83"/>
        <v>0</v>
      </c>
      <c r="M50" s="107"/>
      <c r="N50" s="108">
        <f t="shared" si="84"/>
        <v>0</v>
      </c>
      <c r="O50" s="107"/>
      <c r="P50" s="108">
        <f t="shared" si="85"/>
        <v>0</v>
      </c>
      <c r="Q50" s="107"/>
      <c r="R50" s="108">
        <f t="shared" si="86"/>
        <v>0</v>
      </c>
      <c r="S50" s="107"/>
      <c r="T50" s="108">
        <f t="shared" si="87"/>
        <v>0</v>
      </c>
      <c r="U50" s="107"/>
      <c r="V50" s="108">
        <f t="shared" si="88"/>
        <v>0</v>
      </c>
      <c r="W50" s="107"/>
      <c r="X50" s="108">
        <f t="shared" si="89"/>
        <v>0</v>
      </c>
      <c r="Y50" s="107"/>
      <c r="Z50" s="108">
        <f t="shared" si="90"/>
        <v>0</v>
      </c>
      <c r="AA50" s="107"/>
      <c r="AB50" s="108">
        <f t="shared" si="91"/>
        <v>0</v>
      </c>
      <c r="AC50" s="107"/>
      <c r="AD50" s="108">
        <f t="shared" si="92"/>
        <v>0</v>
      </c>
      <c r="AE50" s="109">
        <f t="shared" si="93"/>
        <v>0</v>
      </c>
      <c r="AF50" s="110"/>
      <c r="AG50" s="111"/>
      <c r="AH50" s="109">
        <f t="shared" si="94"/>
        <v>0</v>
      </c>
      <c r="AJ50" s="111"/>
    </row>
    <row r="51" spans="1:36" x14ac:dyDescent="0.25">
      <c r="A51" s="101" t="str">
        <f t="shared" si="0"/>
        <v>N</v>
      </c>
      <c r="B51" s="26">
        <v>5102</v>
      </c>
      <c r="C51" s="27" t="s">
        <v>332</v>
      </c>
      <c r="D51" s="102"/>
      <c r="E51" s="103"/>
      <c r="F51" s="103"/>
      <c r="G51" s="104"/>
      <c r="H51" s="105"/>
      <c r="I51" s="106">
        <f t="shared" si="81"/>
        <v>0</v>
      </c>
      <c r="J51" s="29">
        <f t="shared" si="82"/>
        <v>0</v>
      </c>
      <c r="K51" s="107"/>
      <c r="L51" s="108">
        <f t="shared" si="83"/>
        <v>0</v>
      </c>
      <c r="M51" s="107"/>
      <c r="N51" s="108">
        <f t="shared" si="84"/>
        <v>0</v>
      </c>
      <c r="O51" s="107"/>
      <c r="P51" s="108">
        <f t="shared" si="85"/>
        <v>0</v>
      </c>
      <c r="Q51" s="107"/>
      <c r="R51" s="108">
        <f t="shared" si="86"/>
        <v>0</v>
      </c>
      <c r="S51" s="107"/>
      <c r="T51" s="108">
        <f t="shared" si="87"/>
        <v>0</v>
      </c>
      <c r="U51" s="107"/>
      <c r="V51" s="108">
        <f t="shared" si="88"/>
        <v>0</v>
      </c>
      <c r="W51" s="107"/>
      <c r="X51" s="108">
        <f t="shared" si="89"/>
        <v>0</v>
      </c>
      <c r="Y51" s="107"/>
      <c r="Z51" s="108">
        <f t="shared" si="90"/>
        <v>0</v>
      </c>
      <c r="AA51" s="107"/>
      <c r="AB51" s="108">
        <f t="shared" si="91"/>
        <v>0</v>
      </c>
      <c r="AC51" s="107"/>
      <c r="AD51" s="108">
        <f t="shared" si="92"/>
        <v>0</v>
      </c>
      <c r="AE51" s="109">
        <f t="shared" si="93"/>
        <v>0</v>
      </c>
      <c r="AF51" s="110"/>
      <c r="AG51" s="111"/>
      <c r="AH51" s="109">
        <f t="shared" si="94"/>
        <v>0</v>
      </c>
      <c r="AJ51" s="111"/>
    </row>
    <row r="52" spans="1:36" x14ac:dyDescent="0.25">
      <c r="A52" s="101" t="str">
        <f t="shared" si="0"/>
        <v>N</v>
      </c>
      <c r="B52" s="26">
        <v>5103</v>
      </c>
      <c r="C52" s="27" t="s">
        <v>333</v>
      </c>
      <c r="D52" s="102"/>
      <c r="E52" s="103"/>
      <c r="F52" s="103"/>
      <c r="G52" s="104"/>
      <c r="H52" s="105"/>
      <c r="I52" s="106">
        <f t="shared" si="81"/>
        <v>0</v>
      </c>
      <c r="J52" s="29">
        <f t="shared" si="82"/>
        <v>0</v>
      </c>
      <c r="K52" s="107"/>
      <c r="L52" s="108">
        <f t="shared" si="83"/>
        <v>0</v>
      </c>
      <c r="M52" s="107"/>
      <c r="N52" s="108">
        <f t="shared" si="84"/>
        <v>0</v>
      </c>
      <c r="O52" s="107"/>
      <c r="P52" s="108">
        <f t="shared" si="85"/>
        <v>0</v>
      </c>
      <c r="Q52" s="107"/>
      <c r="R52" s="108">
        <f t="shared" si="86"/>
        <v>0</v>
      </c>
      <c r="S52" s="107"/>
      <c r="T52" s="108">
        <f t="shared" si="87"/>
        <v>0</v>
      </c>
      <c r="U52" s="107"/>
      <c r="V52" s="108">
        <f t="shared" si="88"/>
        <v>0</v>
      </c>
      <c r="W52" s="107"/>
      <c r="X52" s="108">
        <f t="shared" si="89"/>
        <v>0</v>
      </c>
      <c r="Y52" s="107"/>
      <c r="Z52" s="108">
        <f t="shared" si="90"/>
        <v>0</v>
      </c>
      <c r="AA52" s="107"/>
      <c r="AB52" s="108">
        <f t="shared" si="91"/>
        <v>0</v>
      </c>
      <c r="AC52" s="107"/>
      <c r="AD52" s="108">
        <f t="shared" si="92"/>
        <v>0</v>
      </c>
      <c r="AE52" s="109">
        <f t="shared" si="93"/>
        <v>0</v>
      </c>
      <c r="AF52" s="110"/>
      <c r="AG52" s="111"/>
      <c r="AH52" s="109">
        <f t="shared" si="94"/>
        <v>0</v>
      </c>
      <c r="AJ52" s="111"/>
    </row>
    <row r="53" spans="1:36" x14ac:dyDescent="0.25">
      <c r="A53" s="101" t="str">
        <f t="shared" si="0"/>
        <v>N</v>
      </c>
      <c r="B53" s="26">
        <v>5104</v>
      </c>
      <c r="C53" s="27" t="s">
        <v>334</v>
      </c>
      <c r="D53" s="102"/>
      <c r="E53" s="103"/>
      <c r="F53" s="103"/>
      <c r="G53" s="104"/>
      <c r="H53" s="105"/>
      <c r="I53" s="106">
        <f t="shared" si="81"/>
        <v>0</v>
      </c>
      <c r="J53" s="29">
        <f t="shared" si="82"/>
        <v>0</v>
      </c>
      <c r="K53" s="107"/>
      <c r="L53" s="108">
        <f t="shared" si="83"/>
        <v>0</v>
      </c>
      <c r="M53" s="107"/>
      <c r="N53" s="108">
        <f t="shared" si="84"/>
        <v>0</v>
      </c>
      <c r="O53" s="107"/>
      <c r="P53" s="108">
        <f t="shared" si="85"/>
        <v>0</v>
      </c>
      <c r="Q53" s="107"/>
      <c r="R53" s="108">
        <f t="shared" si="86"/>
        <v>0</v>
      </c>
      <c r="S53" s="107"/>
      <c r="T53" s="108">
        <f t="shared" si="87"/>
        <v>0</v>
      </c>
      <c r="U53" s="107"/>
      <c r="V53" s="108">
        <f t="shared" si="88"/>
        <v>0</v>
      </c>
      <c r="W53" s="107"/>
      <c r="X53" s="108">
        <f t="shared" si="89"/>
        <v>0</v>
      </c>
      <c r="Y53" s="107"/>
      <c r="Z53" s="108">
        <f t="shared" si="90"/>
        <v>0</v>
      </c>
      <c r="AA53" s="107"/>
      <c r="AB53" s="108">
        <f t="shared" si="91"/>
        <v>0</v>
      </c>
      <c r="AC53" s="107"/>
      <c r="AD53" s="108">
        <f t="shared" si="92"/>
        <v>0</v>
      </c>
      <c r="AE53" s="109">
        <f t="shared" si="93"/>
        <v>0</v>
      </c>
      <c r="AF53" s="110"/>
      <c r="AG53" s="111"/>
      <c r="AH53" s="109">
        <f t="shared" si="94"/>
        <v>0</v>
      </c>
      <c r="AJ53" s="111"/>
    </row>
    <row r="54" spans="1:36" x14ac:dyDescent="0.25">
      <c r="A54" s="101" t="str">
        <f t="shared" si="0"/>
        <v>N</v>
      </c>
      <c r="B54" s="26">
        <v>5105</v>
      </c>
      <c r="C54" s="27" t="s">
        <v>335</v>
      </c>
      <c r="D54" s="102"/>
      <c r="E54" s="103"/>
      <c r="F54" s="103"/>
      <c r="G54" s="104"/>
      <c r="H54" s="105"/>
      <c r="I54" s="106">
        <f t="shared" si="81"/>
        <v>0</v>
      </c>
      <c r="J54" s="29">
        <f t="shared" si="82"/>
        <v>0</v>
      </c>
      <c r="K54" s="107"/>
      <c r="L54" s="108">
        <f t="shared" si="83"/>
        <v>0</v>
      </c>
      <c r="M54" s="107"/>
      <c r="N54" s="108">
        <f t="shared" si="84"/>
        <v>0</v>
      </c>
      <c r="O54" s="107"/>
      <c r="P54" s="108">
        <f t="shared" si="85"/>
        <v>0</v>
      </c>
      <c r="Q54" s="107"/>
      <c r="R54" s="108">
        <f t="shared" si="86"/>
        <v>0</v>
      </c>
      <c r="S54" s="107"/>
      <c r="T54" s="108">
        <f t="shared" si="87"/>
        <v>0</v>
      </c>
      <c r="U54" s="107"/>
      <c r="V54" s="108">
        <f t="shared" si="88"/>
        <v>0</v>
      </c>
      <c r="W54" s="107"/>
      <c r="X54" s="108">
        <f t="shared" si="89"/>
        <v>0</v>
      </c>
      <c r="Y54" s="107"/>
      <c r="Z54" s="108">
        <f t="shared" si="90"/>
        <v>0</v>
      </c>
      <c r="AA54" s="107"/>
      <c r="AB54" s="108">
        <f t="shared" si="91"/>
        <v>0</v>
      </c>
      <c r="AC54" s="107"/>
      <c r="AD54" s="108">
        <f t="shared" si="92"/>
        <v>0</v>
      </c>
      <c r="AE54" s="109">
        <f t="shared" si="93"/>
        <v>0</v>
      </c>
      <c r="AF54" s="110"/>
      <c r="AG54" s="111"/>
      <c r="AH54" s="109">
        <f t="shared" si="94"/>
        <v>0</v>
      </c>
      <c r="AJ54" s="111"/>
    </row>
    <row r="55" spans="1:36" x14ac:dyDescent="0.25">
      <c r="A55" s="101" t="str">
        <f t="shared" si="0"/>
        <v>N</v>
      </c>
      <c r="B55" s="26">
        <v>5106</v>
      </c>
      <c r="C55" s="27" t="s">
        <v>336</v>
      </c>
      <c r="D55" s="102"/>
      <c r="E55" s="103"/>
      <c r="F55" s="103"/>
      <c r="G55" s="104"/>
      <c r="H55" s="105"/>
      <c r="I55" s="106">
        <f t="shared" si="81"/>
        <v>0</v>
      </c>
      <c r="J55" s="29">
        <f t="shared" si="82"/>
        <v>0</v>
      </c>
      <c r="K55" s="107"/>
      <c r="L55" s="108">
        <f t="shared" si="83"/>
        <v>0</v>
      </c>
      <c r="M55" s="107"/>
      <c r="N55" s="108">
        <f t="shared" si="84"/>
        <v>0</v>
      </c>
      <c r="O55" s="107"/>
      <c r="P55" s="108">
        <f t="shared" si="85"/>
        <v>0</v>
      </c>
      <c r="Q55" s="107"/>
      <c r="R55" s="108">
        <f t="shared" si="86"/>
        <v>0</v>
      </c>
      <c r="S55" s="107"/>
      <c r="T55" s="108">
        <f t="shared" si="87"/>
        <v>0</v>
      </c>
      <c r="U55" s="107"/>
      <c r="V55" s="108">
        <f t="shared" si="88"/>
        <v>0</v>
      </c>
      <c r="W55" s="107"/>
      <c r="X55" s="108">
        <f t="shared" si="89"/>
        <v>0</v>
      </c>
      <c r="Y55" s="107"/>
      <c r="Z55" s="108">
        <f t="shared" si="90"/>
        <v>0</v>
      </c>
      <c r="AA55" s="107"/>
      <c r="AB55" s="108">
        <f t="shared" si="91"/>
        <v>0</v>
      </c>
      <c r="AC55" s="107"/>
      <c r="AD55" s="108">
        <f t="shared" si="92"/>
        <v>0</v>
      </c>
      <c r="AE55" s="109">
        <f t="shared" si="93"/>
        <v>0</v>
      </c>
      <c r="AF55" s="110"/>
      <c r="AG55" s="111"/>
      <c r="AH55" s="109">
        <f t="shared" si="94"/>
        <v>0</v>
      </c>
      <c r="AJ55" s="111"/>
    </row>
    <row r="56" spans="1:36" x14ac:dyDescent="0.25">
      <c r="A56" s="101" t="str">
        <f t="shared" si="0"/>
        <v>N</v>
      </c>
      <c r="B56" s="26">
        <v>5199</v>
      </c>
      <c r="C56" s="27" t="s">
        <v>337</v>
      </c>
      <c r="D56" s="102"/>
      <c r="E56" s="103"/>
      <c r="F56" s="103"/>
      <c r="G56" s="104"/>
      <c r="H56" s="105"/>
      <c r="I56" s="106">
        <f t="shared" si="81"/>
        <v>0</v>
      </c>
      <c r="J56" s="29">
        <f t="shared" si="82"/>
        <v>0</v>
      </c>
      <c r="K56" s="107"/>
      <c r="L56" s="108">
        <f t="shared" si="83"/>
        <v>0</v>
      </c>
      <c r="M56" s="107"/>
      <c r="N56" s="108">
        <f t="shared" si="84"/>
        <v>0</v>
      </c>
      <c r="O56" s="107"/>
      <c r="P56" s="108">
        <f t="shared" si="85"/>
        <v>0</v>
      </c>
      <c r="Q56" s="107"/>
      <c r="R56" s="108">
        <f t="shared" si="86"/>
        <v>0</v>
      </c>
      <c r="S56" s="107"/>
      <c r="T56" s="108">
        <f t="shared" si="87"/>
        <v>0</v>
      </c>
      <c r="U56" s="107"/>
      <c r="V56" s="108">
        <f t="shared" si="88"/>
        <v>0</v>
      </c>
      <c r="W56" s="107"/>
      <c r="X56" s="108">
        <f t="shared" si="89"/>
        <v>0</v>
      </c>
      <c r="Y56" s="107"/>
      <c r="Z56" s="108">
        <f t="shared" si="90"/>
        <v>0</v>
      </c>
      <c r="AA56" s="107"/>
      <c r="AB56" s="108">
        <f t="shared" si="91"/>
        <v>0</v>
      </c>
      <c r="AC56" s="107"/>
      <c r="AD56" s="108">
        <f t="shared" si="92"/>
        <v>0</v>
      </c>
      <c r="AE56" s="109">
        <f t="shared" si="93"/>
        <v>0</v>
      </c>
      <c r="AF56" s="110"/>
      <c r="AG56" s="111"/>
      <c r="AH56" s="109">
        <f t="shared" si="94"/>
        <v>0</v>
      </c>
      <c r="AJ56" s="111"/>
    </row>
    <row r="57" spans="1:36" x14ac:dyDescent="0.25">
      <c r="A57" s="101" t="str">
        <f t="shared" si="0"/>
        <v>N</v>
      </c>
      <c r="B57" s="26"/>
      <c r="C57" s="27"/>
      <c r="D57" s="114"/>
      <c r="E57" s="115"/>
      <c r="F57" s="115"/>
      <c r="G57" s="116"/>
      <c r="H57" s="116"/>
      <c r="I57" s="28"/>
      <c r="J57" s="29"/>
      <c r="K57" s="117"/>
      <c r="L57" s="108"/>
      <c r="M57" s="117"/>
      <c r="N57" s="108"/>
      <c r="O57" s="117"/>
      <c r="P57" s="108"/>
      <c r="Q57" s="117"/>
      <c r="R57" s="108"/>
      <c r="S57" s="117"/>
      <c r="T57" s="108"/>
      <c r="U57" s="117"/>
      <c r="V57" s="108"/>
      <c r="W57" s="117"/>
      <c r="X57" s="108"/>
      <c r="Y57" s="117"/>
      <c r="Z57" s="108"/>
      <c r="AA57" s="117"/>
      <c r="AB57" s="108"/>
      <c r="AC57" s="117"/>
      <c r="AD57" s="108"/>
      <c r="AE57" s="109"/>
      <c r="AF57" s="110"/>
      <c r="AG57" s="111"/>
      <c r="AH57" s="109"/>
      <c r="AJ57" s="111"/>
    </row>
    <row r="58" spans="1:36" s="10" customFormat="1" x14ac:dyDescent="0.25">
      <c r="A58" s="1" t="str">
        <f t="shared" si="0"/>
        <v>N</v>
      </c>
      <c r="B58" s="21">
        <v>520</v>
      </c>
      <c r="C58" s="22" t="s">
        <v>448</v>
      </c>
      <c r="D58" s="97"/>
      <c r="E58" s="22"/>
      <c r="F58" s="22"/>
      <c r="G58" s="23"/>
      <c r="H58" s="23"/>
      <c r="I58" s="23"/>
      <c r="J58" s="24">
        <f>SUBTOTAL(9,J59:J74)</f>
        <v>0</v>
      </c>
      <c r="K58" s="98"/>
      <c r="L58" s="99">
        <f>SUBTOTAL(9,L59:L74)</f>
        <v>0</v>
      </c>
      <c r="M58" s="98"/>
      <c r="N58" s="99">
        <f>SUBTOTAL(9,N59:N74)</f>
        <v>0</v>
      </c>
      <c r="O58" s="98"/>
      <c r="P58" s="99">
        <f>SUBTOTAL(9,P59:P74)</f>
        <v>0</v>
      </c>
      <c r="Q58" s="98"/>
      <c r="R58" s="99">
        <f>SUBTOTAL(9,R59:R74)</f>
        <v>0</v>
      </c>
      <c r="S58" s="98"/>
      <c r="T58" s="99">
        <f>SUBTOTAL(9,T59:T74)</f>
        <v>0</v>
      </c>
      <c r="U58" s="98"/>
      <c r="V58" s="99">
        <f>SUBTOTAL(9,V59:V74)</f>
        <v>0</v>
      </c>
      <c r="W58" s="98"/>
      <c r="X58" s="99">
        <f>SUBTOTAL(9,X59:X74)</f>
        <v>0</v>
      </c>
      <c r="Y58" s="98"/>
      <c r="Z58" s="99">
        <f>SUBTOTAL(9,Z59:Z74)</f>
        <v>0</v>
      </c>
      <c r="AA58" s="98"/>
      <c r="AB58" s="99">
        <f>SUBTOTAL(9,AB59:AB74)</f>
        <v>0</v>
      </c>
      <c r="AC58" s="98"/>
      <c r="AD58" s="99">
        <f>SUBTOTAL(9,AD59:AD74)</f>
        <v>0</v>
      </c>
      <c r="AE58" s="100">
        <f>SUBTOTAL(9,AE59:AE74)</f>
        <v>0</v>
      </c>
      <c r="AF58" s="8"/>
      <c r="AG58" s="4"/>
      <c r="AH58" s="100">
        <f>SUBTOTAL(9,AH59:AH74)</f>
        <v>0</v>
      </c>
      <c r="AJ58" s="4"/>
    </row>
    <row r="59" spans="1:36" x14ac:dyDescent="0.25">
      <c r="A59" s="101" t="str">
        <f t="shared" si="0"/>
        <v>N</v>
      </c>
      <c r="B59" s="26">
        <v>520</v>
      </c>
      <c r="C59" s="27" t="s">
        <v>24</v>
      </c>
      <c r="D59" s="102"/>
      <c r="E59" s="103"/>
      <c r="F59" s="103"/>
      <c r="G59" s="104"/>
      <c r="H59" s="105"/>
      <c r="I59" s="106">
        <f t="shared" ref="I59:I73" si="95">IF(+H59&gt;0,+D59*H59,+D59*F59*H59)</f>
        <v>0</v>
      </c>
      <c r="J59" s="29">
        <f t="shared" ref="J59:J73" si="96">+I59/J$2</f>
        <v>0</v>
      </c>
      <c r="K59" s="107"/>
      <c r="L59" s="108">
        <f t="shared" ref="L59:L73" si="97">+$J59*K59</f>
        <v>0</v>
      </c>
      <c r="M59" s="107"/>
      <c r="N59" s="108">
        <f t="shared" ref="N59:N73" si="98">+$J59*M59</f>
        <v>0</v>
      </c>
      <c r="O59" s="107"/>
      <c r="P59" s="108">
        <f t="shared" ref="P59:P73" si="99">+$J59*O59</f>
        <v>0</v>
      </c>
      <c r="Q59" s="107"/>
      <c r="R59" s="108">
        <f t="shared" ref="R59:R73" si="100">+$J59*Q59</f>
        <v>0</v>
      </c>
      <c r="S59" s="107"/>
      <c r="T59" s="108">
        <f t="shared" ref="T59:T73" si="101">+$J59*S59</f>
        <v>0</v>
      </c>
      <c r="U59" s="107"/>
      <c r="V59" s="108">
        <f t="shared" ref="V59:V73" si="102">+$J59*U59</f>
        <v>0</v>
      </c>
      <c r="W59" s="107"/>
      <c r="X59" s="108">
        <f t="shared" ref="X59:X73" si="103">+$J59*W59</f>
        <v>0</v>
      </c>
      <c r="Y59" s="107"/>
      <c r="Z59" s="108">
        <f t="shared" ref="Z59:Z73" si="104">+$J59*Y59</f>
        <v>0</v>
      </c>
      <c r="AA59" s="107"/>
      <c r="AB59" s="108">
        <f t="shared" ref="AB59:AB73" si="105">+$J59*AA59</f>
        <v>0</v>
      </c>
      <c r="AC59" s="107"/>
      <c r="AD59" s="108">
        <f t="shared" ref="AD59:AD73" si="106">+$J59*AC59</f>
        <v>0</v>
      </c>
      <c r="AE59" s="109">
        <f t="shared" ref="AE59:AE73" si="107">+L59+N59+P59+R59+T59+V59+X59+Z59+AB59+AD59</f>
        <v>0</v>
      </c>
      <c r="AF59" s="110"/>
      <c r="AG59" s="111"/>
      <c r="AH59" s="109">
        <f t="shared" ref="AH59:AH73" si="108">+J59-AE59</f>
        <v>0</v>
      </c>
      <c r="AJ59" s="111"/>
    </row>
    <row r="60" spans="1:36" x14ac:dyDescent="0.25">
      <c r="A60" s="101" t="str">
        <f t="shared" si="0"/>
        <v>N</v>
      </c>
      <c r="B60" s="26">
        <v>5200</v>
      </c>
      <c r="C60" s="27" t="s">
        <v>338</v>
      </c>
      <c r="D60" s="102"/>
      <c r="E60" s="103"/>
      <c r="F60" s="103"/>
      <c r="G60" s="104"/>
      <c r="H60" s="105"/>
      <c r="I60" s="106">
        <f t="shared" si="95"/>
        <v>0</v>
      </c>
      <c r="J60" s="29">
        <f t="shared" si="96"/>
        <v>0</v>
      </c>
      <c r="K60" s="107"/>
      <c r="L60" s="108">
        <f t="shared" si="97"/>
        <v>0</v>
      </c>
      <c r="M60" s="107"/>
      <c r="N60" s="108">
        <f t="shared" si="98"/>
        <v>0</v>
      </c>
      <c r="O60" s="107"/>
      <c r="P60" s="108">
        <f t="shared" si="99"/>
        <v>0</v>
      </c>
      <c r="Q60" s="107"/>
      <c r="R60" s="108">
        <f t="shared" si="100"/>
        <v>0</v>
      </c>
      <c r="S60" s="107"/>
      <c r="T60" s="108">
        <f t="shared" si="101"/>
        <v>0</v>
      </c>
      <c r="U60" s="107"/>
      <c r="V60" s="108">
        <f t="shared" si="102"/>
        <v>0</v>
      </c>
      <c r="W60" s="107"/>
      <c r="X60" s="108">
        <f t="shared" si="103"/>
        <v>0</v>
      </c>
      <c r="Y60" s="107"/>
      <c r="Z60" s="108">
        <f t="shared" si="104"/>
        <v>0</v>
      </c>
      <c r="AA60" s="107"/>
      <c r="AB60" s="108">
        <f t="shared" si="105"/>
        <v>0</v>
      </c>
      <c r="AC60" s="107"/>
      <c r="AD60" s="108">
        <f t="shared" si="106"/>
        <v>0</v>
      </c>
      <c r="AE60" s="109">
        <f t="shared" si="107"/>
        <v>0</v>
      </c>
      <c r="AF60" s="110"/>
      <c r="AG60" s="111"/>
      <c r="AH60" s="109">
        <f t="shared" si="108"/>
        <v>0</v>
      </c>
      <c r="AJ60" s="111"/>
    </row>
    <row r="61" spans="1:36" x14ac:dyDescent="0.25">
      <c r="A61" s="101" t="str">
        <f t="shared" si="0"/>
        <v>N</v>
      </c>
      <c r="B61" s="26">
        <v>5201</v>
      </c>
      <c r="C61" s="27" t="s">
        <v>339</v>
      </c>
      <c r="D61" s="102"/>
      <c r="E61" s="103"/>
      <c r="F61" s="103"/>
      <c r="G61" s="104"/>
      <c r="H61" s="105"/>
      <c r="I61" s="106">
        <f t="shared" si="95"/>
        <v>0</v>
      </c>
      <c r="J61" s="29">
        <f t="shared" si="96"/>
        <v>0</v>
      </c>
      <c r="K61" s="107"/>
      <c r="L61" s="108">
        <f t="shared" si="97"/>
        <v>0</v>
      </c>
      <c r="M61" s="107"/>
      <c r="N61" s="108">
        <f t="shared" si="98"/>
        <v>0</v>
      </c>
      <c r="O61" s="107"/>
      <c r="P61" s="108">
        <f t="shared" si="99"/>
        <v>0</v>
      </c>
      <c r="Q61" s="107"/>
      <c r="R61" s="108">
        <f t="shared" si="100"/>
        <v>0</v>
      </c>
      <c r="S61" s="107"/>
      <c r="T61" s="108">
        <f t="shared" si="101"/>
        <v>0</v>
      </c>
      <c r="U61" s="107"/>
      <c r="V61" s="108">
        <f t="shared" si="102"/>
        <v>0</v>
      </c>
      <c r="W61" s="107"/>
      <c r="X61" s="108">
        <f t="shared" si="103"/>
        <v>0</v>
      </c>
      <c r="Y61" s="107"/>
      <c r="Z61" s="108">
        <f t="shared" si="104"/>
        <v>0</v>
      </c>
      <c r="AA61" s="107"/>
      <c r="AB61" s="108">
        <f t="shared" si="105"/>
        <v>0</v>
      </c>
      <c r="AC61" s="107"/>
      <c r="AD61" s="108">
        <f t="shared" si="106"/>
        <v>0</v>
      </c>
      <c r="AE61" s="109">
        <f t="shared" si="107"/>
        <v>0</v>
      </c>
      <c r="AF61" s="110"/>
      <c r="AG61" s="111"/>
      <c r="AH61" s="109">
        <f t="shared" si="108"/>
        <v>0</v>
      </c>
      <c r="AJ61" s="111"/>
    </row>
    <row r="62" spans="1:36" x14ac:dyDescent="0.25">
      <c r="A62" s="101" t="str">
        <f t="shared" si="0"/>
        <v>N</v>
      </c>
      <c r="B62" s="26">
        <v>5202</v>
      </c>
      <c r="C62" s="27" t="s">
        <v>340</v>
      </c>
      <c r="D62" s="102"/>
      <c r="E62" s="103"/>
      <c r="F62" s="103"/>
      <c r="G62" s="104"/>
      <c r="H62" s="105"/>
      <c r="I62" s="106">
        <f t="shared" si="95"/>
        <v>0</v>
      </c>
      <c r="J62" s="29">
        <f t="shared" si="96"/>
        <v>0</v>
      </c>
      <c r="K62" s="107"/>
      <c r="L62" s="108">
        <f t="shared" si="97"/>
        <v>0</v>
      </c>
      <c r="M62" s="107"/>
      <c r="N62" s="108">
        <f t="shared" si="98"/>
        <v>0</v>
      </c>
      <c r="O62" s="107"/>
      <c r="P62" s="108">
        <f t="shared" si="99"/>
        <v>0</v>
      </c>
      <c r="Q62" s="107"/>
      <c r="R62" s="108">
        <f t="shared" si="100"/>
        <v>0</v>
      </c>
      <c r="S62" s="107"/>
      <c r="T62" s="108">
        <f t="shared" si="101"/>
        <v>0</v>
      </c>
      <c r="U62" s="107"/>
      <c r="V62" s="108">
        <f t="shared" si="102"/>
        <v>0</v>
      </c>
      <c r="W62" s="107"/>
      <c r="X62" s="108">
        <f t="shared" si="103"/>
        <v>0</v>
      </c>
      <c r="Y62" s="107"/>
      <c r="Z62" s="108">
        <f t="shared" si="104"/>
        <v>0</v>
      </c>
      <c r="AA62" s="107"/>
      <c r="AB62" s="108">
        <f t="shared" si="105"/>
        <v>0</v>
      </c>
      <c r="AC62" s="107"/>
      <c r="AD62" s="108">
        <f t="shared" si="106"/>
        <v>0</v>
      </c>
      <c r="AE62" s="109">
        <f t="shared" si="107"/>
        <v>0</v>
      </c>
      <c r="AF62" s="110"/>
      <c r="AG62" s="111"/>
      <c r="AH62" s="109">
        <f t="shared" si="108"/>
        <v>0</v>
      </c>
      <c r="AJ62" s="111"/>
    </row>
    <row r="63" spans="1:36" x14ac:dyDescent="0.25">
      <c r="A63" s="101" t="str">
        <f t="shared" si="0"/>
        <v>N</v>
      </c>
      <c r="B63" s="26">
        <v>5203</v>
      </c>
      <c r="C63" s="27" t="s">
        <v>341</v>
      </c>
      <c r="D63" s="102"/>
      <c r="E63" s="103"/>
      <c r="F63" s="103"/>
      <c r="G63" s="104"/>
      <c r="H63" s="105"/>
      <c r="I63" s="106">
        <f t="shared" si="95"/>
        <v>0</v>
      </c>
      <c r="J63" s="29">
        <f t="shared" si="96"/>
        <v>0</v>
      </c>
      <c r="K63" s="107"/>
      <c r="L63" s="108">
        <f t="shared" si="97"/>
        <v>0</v>
      </c>
      <c r="M63" s="107"/>
      <c r="N63" s="108">
        <f t="shared" si="98"/>
        <v>0</v>
      </c>
      <c r="O63" s="107"/>
      <c r="P63" s="108">
        <f t="shared" si="99"/>
        <v>0</v>
      </c>
      <c r="Q63" s="107"/>
      <c r="R63" s="108">
        <f t="shared" si="100"/>
        <v>0</v>
      </c>
      <c r="S63" s="107"/>
      <c r="T63" s="108">
        <f t="shared" si="101"/>
        <v>0</v>
      </c>
      <c r="U63" s="107"/>
      <c r="V63" s="108">
        <f t="shared" si="102"/>
        <v>0</v>
      </c>
      <c r="W63" s="107"/>
      <c r="X63" s="108">
        <f t="shared" si="103"/>
        <v>0</v>
      </c>
      <c r="Y63" s="107"/>
      <c r="Z63" s="108">
        <f t="shared" si="104"/>
        <v>0</v>
      </c>
      <c r="AA63" s="107"/>
      <c r="AB63" s="108">
        <f t="shared" si="105"/>
        <v>0</v>
      </c>
      <c r="AC63" s="107"/>
      <c r="AD63" s="108">
        <f t="shared" si="106"/>
        <v>0</v>
      </c>
      <c r="AE63" s="109">
        <f t="shared" si="107"/>
        <v>0</v>
      </c>
      <c r="AF63" s="110"/>
      <c r="AG63" s="111"/>
      <c r="AH63" s="109">
        <f t="shared" si="108"/>
        <v>0</v>
      </c>
      <c r="AJ63" s="111"/>
    </row>
    <row r="64" spans="1:36" x14ac:dyDescent="0.25">
      <c r="A64" s="101" t="str">
        <f t="shared" si="0"/>
        <v>N</v>
      </c>
      <c r="B64" s="26">
        <v>5204</v>
      </c>
      <c r="C64" s="27" t="s">
        <v>342</v>
      </c>
      <c r="D64" s="102"/>
      <c r="E64" s="103"/>
      <c r="F64" s="103"/>
      <c r="G64" s="104"/>
      <c r="H64" s="105"/>
      <c r="I64" s="106">
        <f t="shared" si="95"/>
        <v>0</v>
      </c>
      <c r="J64" s="29">
        <f t="shared" si="96"/>
        <v>0</v>
      </c>
      <c r="K64" s="107"/>
      <c r="L64" s="108">
        <f t="shared" si="97"/>
        <v>0</v>
      </c>
      <c r="M64" s="107"/>
      <c r="N64" s="108">
        <f t="shared" si="98"/>
        <v>0</v>
      </c>
      <c r="O64" s="107"/>
      <c r="P64" s="108">
        <f t="shared" si="99"/>
        <v>0</v>
      </c>
      <c r="Q64" s="107"/>
      <c r="R64" s="108">
        <f t="shared" si="100"/>
        <v>0</v>
      </c>
      <c r="S64" s="107"/>
      <c r="T64" s="108">
        <f t="shared" si="101"/>
        <v>0</v>
      </c>
      <c r="U64" s="107"/>
      <c r="V64" s="108">
        <f t="shared" si="102"/>
        <v>0</v>
      </c>
      <c r="W64" s="107"/>
      <c r="X64" s="108">
        <f t="shared" si="103"/>
        <v>0</v>
      </c>
      <c r="Y64" s="107"/>
      <c r="Z64" s="108">
        <f t="shared" si="104"/>
        <v>0</v>
      </c>
      <c r="AA64" s="107"/>
      <c r="AB64" s="108">
        <f t="shared" si="105"/>
        <v>0</v>
      </c>
      <c r="AC64" s="107"/>
      <c r="AD64" s="108">
        <f t="shared" si="106"/>
        <v>0</v>
      </c>
      <c r="AE64" s="109">
        <f t="shared" si="107"/>
        <v>0</v>
      </c>
      <c r="AF64" s="110"/>
      <c r="AG64" s="111"/>
      <c r="AH64" s="109">
        <f t="shared" si="108"/>
        <v>0</v>
      </c>
      <c r="AJ64" s="111"/>
    </row>
    <row r="65" spans="1:36" x14ac:dyDescent="0.25">
      <c r="A65" s="101" t="str">
        <f t="shared" si="0"/>
        <v>N</v>
      </c>
      <c r="B65" s="26">
        <v>5205</v>
      </c>
      <c r="C65" s="27" t="s">
        <v>343</v>
      </c>
      <c r="D65" s="102"/>
      <c r="E65" s="103"/>
      <c r="F65" s="103"/>
      <c r="G65" s="104"/>
      <c r="H65" s="105"/>
      <c r="I65" s="106">
        <f t="shared" si="95"/>
        <v>0</v>
      </c>
      <c r="J65" s="29">
        <f t="shared" si="96"/>
        <v>0</v>
      </c>
      <c r="K65" s="107"/>
      <c r="L65" s="108">
        <f t="shared" si="97"/>
        <v>0</v>
      </c>
      <c r="M65" s="107"/>
      <c r="N65" s="108">
        <f t="shared" si="98"/>
        <v>0</v>
      </c>
      <c r="O65" s="107"/>
      <c r="P65" s="108">
        <f t="shared" si="99"/>
        <v>0</v>
      </c>
      <c r="Q65" s="107"/>
      <c r="R65" s="108">
        <f t="shared" si="100"/>
        <v>0</v>
      </c>
      <c r="S65" s="107"/>
      <c r="T65" s="108">
        <f t="shared" si="101"/>
        <v>0</v>
      </c>
      <c r="U65" s="107"/>
      <c r="V65" s="108">
        <f t="shared" si="102"/>
        <v>0</v>
      </c>
      <c r="W65" s="107"/>
      <c r="X65" s="108">
        <f t="shared" si="103"/>
        <v>0</v>
      </c>
      <c r="Y65" s="107"/>
      <c r="Z65" s="108">
        <f t="shared" si="104"/>
        <v>0</v>
      </c>
      <c r="AA65" s="107"/>
      <c r="AB65" s="108">
        <f t="shared" si="105"/>
        <v>0</v>
      </c>
      <c r="AC65" s="107"/>
      <c r="AD65" s="108">
        <f t="shared" si="106"/>
        <v>0</v>
      </c>
      <c r="AE65" s="109">
        <f t="shared" si="107"/>
        <v>0</v>
      </c>
      <c r="AF65" s="110"/>
      <c r="AG65" s="111"/>
      <c r="AH65" s="109">
        <f t="shared" si="108"/>
        <v>0</v>
      </c>
      <c r="AJ65" s="111"/>
    </row>
    <row r="66" spans="1:36" x14ac:dyDescent="0.25">
      <c r="A66" s="101" t="str">
        <f t="shared" si="0"/>
        <v>N</v>
      </c>
      <c r="B66" s="26">
        <v>5206</v>
      </c>
      <c r="C66" s="27" t="s">
        <v>344</v>
      </c>
      <c r="D66" s="102"/>
      <c r="E66" s="103"/>
      <c r="F66" s="103"/>
      <c r="G66" s="104"/>
      <c r="H66" s="105"/>
      <c r="I66" s="106">
        <f t="shared" si="95"/>
        <v>0</v>
      </c>
      <c r="J66" s="29">
        <f t="shared" si="96"/>
        <v>0</v>
      </c>
      <c r="K66" s="107"/>
      <c r="L66" s="108">
        <f t="shared" si="97"/>
        <v>0</v>
      </c>
      <c r="M66" s="107"/>
      <c r="N66" s="108">
        <f t="shared" si="98"/>
        <v>0</v>
      </c>
      <c r="O66" s="107"/>
      <c r="P66" s="108">
        <f t="shared" si="99"/>
        <v>0</v>
      </c>
      <c r="Q66" s="107"/>
      <c r="R66" s="108">
        <f t="shared" si="100"/>
        <v>0</v>
      </c>
      <c r="S66" s="107"/>
      <c r="T66" s="108">
        <f t="shared" si="101"/>
        <v>0</v>
      </c>
      <c r="U66" s="107"/>
      <c r="V66" s="108">
        <f t="shared" si="102"/>
        <v>0</v>
      </c>
      <c r="W66" s="107"/>
      <c r="X66" s="108">
        <f t="shared" si="103"/>
        <v>0</v>
      </c>
      <c r="Y66" s="107"/>
      <c r="Z66" s="108">
        <f t="shared" si="104"/>
        <v>0</v>
      </c>
      <c r="AA66" s="107"/>
      <c r="AB66" s="108">
        <f t="shared" si="105"/>
        <v>0</v>
      </c>
      <c r="AC66" s="107"/>
      <c r="AD66" s="108">
        <f t="shared" si="106"/>
        <v>0</v>
      </c>
      <c r="AE66" s="109">
        <f t="shared" si="107"/>
        <v>0</v>
      </c>
      <c r="AF66" s="110"/>
      <c r="AG66" s="111"/>
      <c r="AH66" s="109">
        <f t="shared" si="108"/>
        <v>0</v>
      </c>
      <c r="AJ66" s="111"/>
    </row>
    <row r="67" spans="1:36" x14ac:dyDescent="0.25">
      <c r="A67" s="101" t="str">
        <f t="shared" si="0"/>
        <v>N</v>
      </c>
      <c r="B67" s="26">
        <v>5207</v>
      </c>
      <c r="C67" s="27" t="s">
        <v>25</v>
      </c>
      <c r="D67" s="102"/>
      <c r="E67" s="103"/>
      <c r="F67" s="103"/>
      <c r="G67" s="104"/>
      <c r="H67" s="105"/>
      <c r="I67" s="106">
        <f t="shared" si="95"/>
        <v>0</v>
      </c>
      <c r="J67" s="29">
        <f t="shared" si="96"/>
        <v>0</v>
      </c>
      <c r="K67" s="107"/>
      <c r="L67" s="108">
        <f t="shared" si="97"/>
        <v>0</v>
      </c>
      <c r="M67" s="107"/>
      <c r="N67" s="108">
        <f t="shared" si="98"/>
        <v>0</v>
      </c>
      <c r="O67" s="107"/>
      <c r="P67" s="108">
        <f t="shared" si="99"/>
        <v>0</v>
      </c>
      <c r="Q67" s="107"/>
      <c r="R67" s="108">
        <f t="shared" si="100"/>
        <v>0</v>
      </c>
      <c r="S67" s="107"/>
      <c r="T67" s="108">
        <f t="shared" si="101"/>
        <v>0</v>
      </c>
      <c r="U67" s="107"/>
      <c r="V67" s="108">
        <f t="shared" si="102"/>
        <v>0</v>
      </c>
      <c r="W67" s="107"/>
      <c r="X67" s="108">
        <f t="shared" si="103"/>
        <v>0</v>
      </c>
      <c r="Y67" s="107"/>
      <c r="Z67" s="108">
        <f t="shared" si="104"/>
        <v>0</v>
      </c>
      <c r="AA67" s="107"/>
      <c r="AB67" s="108">
        <f t="shared" si="105"/>
        <v>0</v>
      </c>
      <c r="AC67" s="107"/>
      <c r="AD67" s="108">
        <f t="shared" si="106"/>
        <v>0</v>
      </c>
      <c r="AE67" s="109">
        <f t="shared" si="107"/>
        <v>0</v>
      </c>
      <c r="AF67" s="110"/>
      <c r="AG67" s="111"/>
      <c r="AH67" s="109">
        <f t="shared" si="108"/>
        <v>0</v>
      </c>
      <c r="AJ67" s="111"/>
    </row>
    <row r="68" spans="1:36" x14ac:dyDescent="0.25">
      <c r="A68" s="101" t="str">
        <f t="shared" si="0"/>
        <v>N</v>
      </c>
      <c r="B68" s="26">
        <v>5208</v>
      </c>
      <c r="C68" s="27" t="s">
        <v>345</v>
      </c>
      <c r="D68" s="102"/>
      <c r="E68" s="103"/>
      <c r="F68" s="103"/>
      <c r="G68" s="104"/>
      <c r="H68" s="105"/>
      <c r="I68" s="106">
        <f t="shared" si="95"/>
        <v>0</v>
      </c>
      <c r="J68" s="29">
        <f t="shared" si="96"/>
        <v>0</v>
      </c>
      <c r="K68" s="107"/>
      <c r="L68" s="108">
        <f t="shared" si="97"/>
        <v>0</v>
      </c>
      <c r="M68" s="107"/>
      <c r="N68" s="108">
        <f t="shared" si="98"/>
        <v>0</v>
      </c>
      <c r="O68" s="107"/>
      <c r="P68" s="108">
        <f t="shared" si="99"/>
        <v>0</v>
      </c>
      <c r="Q68" s="107"/>
      <c r="R68" s="108">
        <f t="shared" si="100"/>
        <v>0</v>
      </c>
      <c r="S68" s="107"/>
      <c r="T68" s="108">
        <f t="shared" si="101"/>
        <v>0</v>
      </c>
      <c r="U68" s="107"/>
      <c r="V68" s="108">
        <f t="shared" si="102"/>
        <v>0</v>
      </c>
      <c r="W68" s="107"/>
      <c r="X68" s="108">
        <f t="shared" si="103"/>
        <v>0</v>
      </c>
      <c r="Y68" s="107"/>
      <c r="Z68" s="108">
        <f t="shared" si="104"/>
        <v>0</v>
      </c>
      <c r="AA68" s="107"/>
      <c r="AB68" s="108">
        <f t="shared" si="105"/>
        <v>0</v>
      </c>
      <c r="AC68" s="107"/>
      <c r="AD68" s="108">
        <f t="shared" si="106"/>
        <v>0</v>
      </c>
      <c r="AE68" s="109">
        <f t="shared" si="107"/>
        <v>0</v>
      </c>
      <c r="AF68" s="110"/>
      <c r="AG68" s="111"/>
      <c r="AH68" s="109">
        <f t="shared" si="108"/>
        <v>0</v>
      </c>
      <c r="AJ68" s="111"/>
    </row>
    <row r="69" spans="1:36" s="131" customFormat="1" x14ac:dyDescent="0.25">
      <c r="A69" s="124" t="str">
        <f t="shared" si="0"/>
        <v>N</v>
      </c>
      <c r="B69" s="26">
        <v>5209</v>
      </c>
      <c r="C69" s="125" t="s">
        <v>346</v>
      </c>
      <c r="D69" s="102"/>
      <c r="E69" s="103"/>
      <c r="F69" s="103"/>
      <c r="G69" s="104"/>
      <c r="H69" s="105"/>
      <c r="I69" s="126">
        <f t="shared" si="95"/>
        <v>0</v>
      </c>
      <c r="J69" s="127">
        <f t="shared" si="96"/>
        <v>0</v>
      </c>
      <c r="K69" s="107"/>
      <c r="L69" s="129">
        <f t="shared" si="97"/>
        <v>0</v>
      </c>
      <c r="M69" s="107"/>
      <c r="N69" s="129">
        <f t="shared" si="98"/>
        <v>0</v>
      </c>
      <c r="O69" s="107"/>
      <c r="P69" s="129">
        <f t="shared" si="99"/>
        <v>0</v>
      </c>
      <c r="Q69" s="107"/>
      <c r="R69" s="129">
        <f t="shared" si="100"/>
        <v>0</v>
      </c>
      <c r="S69" s="107"/>
      <c r="T69" s="129">
        <f t="shared" si="101"/>
        <v>0</v>
      </c>
      <c r="U69" s="107"/>
      <c r="V69" s="129">
        <f t="shared" si="102"/>
        <v>0</v>
      </c>
      <c r="W69" s="107"/>
      <c r="X69" s="129">
        <f t="shared" si="103"/>
        <v>0</v>
      </c>
      <c r="Y69" s="107"/>
      <c r="Z69" s="129">
        <f t="shared" si="104"/>
        <v>0</v>
      </c>
      <c r="AA69" s="107"/>
      <c r="AB69" s="129">
        <f t="shared" si="105"/>
        <v>0</v>
      </c>
      <c r="AC69" s="107"/>
      <c r="AD69" s="129">
        <f t="shared" si="106"/>
        <v>0</v>
      </c>
      <c r="AE69" s="109">
        <f t="shared" si="107"/>
        <v>0</v>
      </c>
      <c r="AF69" s="110"/>
      <c r="AG69" s="111"/>
      <c r="AH69" s="109">
        <f t="shared" si="108"/>
        <v>0</v>
      </c>
      <c r="AJ69" s="130"/>
    </row>
    <row r="70" spans="1:36" x14ac:dyDescent="0.25">
      <c r="A70" s="101" t="str">
        <f t="shared" ref="A70:A133" si="109">IF(AE70&gt;0,"Y",IF(AE70&lt;0,"Y","N"))</f>
        <v>N</v>
      </c>
      <c r="B70" s="26">
        <v>5210</v>
      </c>
      <c r="C70" s="27" t="s">
        <v>347</v>
      </c>
      <c r="D70" s="102"/>
      <c r="E70" s="103"/>
      <c r="F70" s="103"/>
      <c r="G70" s="104"/>
      <c r="H70" s="105"/>
      <c r="I70" s="106">
        <f t="shared" si="95"/>
        <v>0</v>
      </c>
      <c r="J70" s="29">
        <f t="shared" si="96"/>
        <v>0</v>
      </c>
      <c r="K70" s="107"/>
      <c r="L70" s="108">
        <f t="shared" si="97"/>
        <v>0</v>
      </c>
      <c r="M70" s="107"/>
      <c r="N70" s="108">
        <f t="shared" si="98"/>
        <v>0</v>
      </c>
      <c r="O70" s="107"/>
      <c r="P70" s="108">
        <f t="shared" si="99"/>
        <v>0</v>
      </c>
      <c r="Q70" s="107"/>
      <c r="R70" s="108">
        <f t="shared" si="100"/>
        <v>0</v>
      </c>
      <c r="S70" s="107"/>
      <c r="T70" s="108">
        <f t="shared" si="101"/>
        <v>0</v>
      </c>
      <c r="U70" s="107"/>
      <c r="V70" s="108">
        <f t="shared" si="102"/>
        <v>0</v>
      </c>
      <c r="W70" s="107"/>
      <c r="X70" s="108">
        <f t="shared" si="103"/>
        <v>0</v>
      </c>
      <c r="Y70" s="107"/>
      <c r="Z70" s="108">
        <f t="shared" si="104"/>
        <v>0</v>
      </c>
      <c r="AA70" s="107"/>
      <c r="AB70" s="108">
        <f t="shared" si="105"/>
        <v>0</v>
      </c>
      <c r="AC70" s="107"/>
      <c r="AD70" s="108">
        <f t="shared" si="106"/>
        <v>0</v>
      </c>
      <c r="AE70" s="109">
        <f t="shared" si="107"/>
        <v>0</v>
      </c>
      <c r="AF70" s="110"/>
      <c r="AG70" s="111"/>
      <c r="AH70" s="109">
        <f t="shared" si="108"/>
        <v>0</v>
      </c>
      <c r="AJ70" s="111"/>
    </row>
    <row r="71" spans="1:36" x14ac:dyDescent="0.25">
      <c r="A71" s="101" t="str">
        <f t="shared" si="109"/>
        <v>N</v>
      </c>
      <c r="B71" s="26">
        <v>5211</v>
      </c>
      <c r="C71" s="27" t="s">
        <v>348</v>
      </c>
      <c r="D71" s="102"/>
      <c r="E71" s="103"/>
      <c r="F71" s="103"/>
      <c r="G71" s="104"/>
      <c r="H71" s="105"/>
      <c r="I71" s="106">
        <f t="shared" si="95"/>
        <v>0</v>
      </c>
      <c r="J71" s="29">
        <f t="shared" si="96"/>
        <v>0</v>
      </c>
      <c r="K71" s="107"/>
      <c r="L71" s="108">
        <f t="shared" si="97"/>
        <v>0</v>
      </c>
      <c r="M71" s="107"/>
      <c r="N71" s="108">
        <f t="shared" si="98"/>
        <v>0</v>
      </c>
      <c r="O71" s="107"/>
      <c r="P71" s="108">
        <f t="shared" si="99"/>
        <v>0</v>
      </c>
      <c r="Q71" s="107"/>
      <c r="R71" s="108">
        <f t="shared" si="100"/>
        <v>0</v>
      </c>
      <c r="S71" s="107"/>
      <c r="T71" s="108">
        <f t="shared" si="101"/>
        <v>0</v>
      </c>
      <c r="U71" s="107"/>
      <c r="V71" s="108">
        <f t="shared" si="102"/>
        <v>0</v>
      </c>
      <c r="W71" s="107"/>
      <c r="X71" s="108">
        <f t="shared" si="103"/>
        <v>0</v>
      </c>
      <c r="Y71" s="107"/>
      <c r="Z71" s="108">
        <f t="shared" si="104"/>
        <v>0</v>
      </c>
      <c r="AA71" s="107"/>
      <c r="AB71" s="108">
        <f t="shared" si="105"/>
        <v>0</v>
      </c>
      <c r="AC71" s="107"/>
      <c r="AD71" s="108">
        <f t="shared" si="106"/>
        <v>0</v>
      </c>
      <c r="AE71" s="109">
        <f t="shared" si="107"/>
        <v>0</v>
      </c>
      <c r="AF71" s="110"/>
      <c r="AG71" s="111"/>
      <c r="AH71" s="109">
        <f t="shared" si="108"/>
        <v>0</v>
      </c>
      <c r="AJ71" s="111"/>
    </row>
    <row r="72" spans="1:36" x14ac:dyDescent="0.25">
      <c r="A72" s="101" t="str">
        <f t="shared" si="109"/>
        <v>N</v>
      </c>
      <c r="B72" s="26">
        <v>5212</v>
      </c>
      <c r="C72" s="27" t="s">
        <v>349</v>
      </c>
      <c r="D72" s="102"/>
      <c r="E72" s="103"/>
      <c r="F72" s="103"/>
      <c r="G72" s="104"/>
      <c r="H72" s="105"/>
      <c r="I72" s="106">
        <f t="shared" si="95"/>
        <v>0</v>
      </c>
      <c r="J72" s="29">
        <f t="shared" si="96"/>
        <v>0</v>
      </c>
      <c r="K72" s="107"/>
      <c r="L72" s="108">
        <f t="shared" si="97"/>
        <v>0</v>
      </c>
      <c r="M72" s="107"/>
      <c r="N72" s="108">
        <f t="shared" si="98"/>
        <v>0</v>
      </c>
      <c r="O72" s="107"/>
      <c r="P72" s="108">
        <f t="shared" si="99"/>
        <v>0</v>
      </c>
      <c r="Q72" s="107"/>
      <c r="R72" s="108">
        <f t="shared" si="100"/>
        <v>0</v>
      </c>
      <c r="S72" s="107"/>
      <c r="T72" s="108">
        <f t="shared" si="101"/>
        <v>0</v>
      </c>
      <c r="U72" s="107"/>
      <c r="V72" s="108">
        <f t="shared" si="102"/>
        <v>0</v>
      </c>
      <c r="W72" s="107"/>
      <c r="X72" s="108">
        <f t="shared" si="103"/>
        <v>0</v>
      </c>
      <c r="Y72" s="107"/>
      <c r="Z72" s="108">
        <f t="shared" si="104"/>
        <v>0</v>
      </c>
      <c r="AA72" s="107"/>
      <c r="AB72" s="108">
        <f t="shared" si="105"/>
        <v>0</v>
      </c>
      <c r="AC72" s="107"/>
      <c r="AD72" s="108">
        <f t="shared" si="106"/>
        <v>0</v>
      </c>
      <c r="AE72" s="109">
        <f t="shared" si="107"/>
        <v>0</v>
      </c>
      <c r="AF72" s="110"/>
      <c r="AG72" s="111"/>
      <c r="AH72" s="109">
        <f t="shared" si="108"/>
        <v>0</v>
      </c>
      <c r="AJ72" s="111"/>
    </row>
    <row r="73" spans="1:36" x14ac:dyDescent="0.25">
      <c r="A73" s="101" t="str">
        <f t="shared" si="109"/>
        <v>N</v>
      </c>
      <c r="B73" s="26">
        <v>5229</v>
      </c>
      <c r="C73" s="27" t="s">
        <v>26</v>
      </c>
      <c r="D73" s="102"/>
      <c r="E73" s="103"/>
      <c r="F73" s="103"/>
      <c r="G73" s="104"/>
      <c r="H73" s="105"/>
      <c r="I73" s="106">
        <f t="shared" si="95"/>
        <v>0</v>
      </c>
      <c r="J73" s="29">
        <f t="shared" si="96"/>
        <v>0</v>
      </c>
      <c r="K73" s="107"/>
      <c r="L73" s="108">
        <f t="shared" si="97"/>
        <v>0</v>
      </c>
      <c r="M73" s="107"/>
      <c r="N73" s="108">
        <f t="shared" si="98"/>
        <v>0</v>
      </c>
      <c r="O73" s="107"/>
      <c r="P73" s="108">
        <f t="shared" si="99"/>
        <v>0</v>
      </c>
      <c r="Q73" s="107"/>
      <c r="R73" s="108">
        <f t="shared" si="100"/>
        <v>0</v>
      </c>
      <c r="S73" s="107"/>
      <c r="T73" s="108">
        <f t="shared" si="101"/>
        <v>0</v>
      </c>
      <c r="U73" s="107"/>
      <c r="V73" s="108">
        <f t="shared" si="102"/>
        <v>0</v>
      </c>
      <c r="W73" s="107"/>
      <c r="X73" s="108">
        <f t="shared" si="103"/>
        <v>0</v>
      </c>
      <c r="Y73" s="107"/>
      <c r="Z73" s="108">
        <f t="shared" si="104"/>
        <v>0</v>
      </c>
      <c r="AA73" s="107"/>
      <c r="AB73" s="108">
        <f t="shared" si="105"/>
        <v>0</v>
      </c>
      <c r="AC73" s="107"/>
      <c r="AD73" s="108">
        <f t="shared" si="106"/>
        <v>0</v>
      </c>
      <c r="AE73" s="109">
        <f t="shared" si="107"/>
        <v>0</v>
      </c>
      <c r="AF73" s="110"/>
      <c r="AG73" s="111"/>
      <c r="AH73" s="109">
        <f t="shared" si="108"/>
        <v>0</v>
      </c>
      <c r="AJ73" s="111"/>
    </row>
    <row r="74" spans="1:36" x14ac:dyDescent="0.25">
      <c r="A74" s="101" t="str">
        <f t="shared" si="109"/>
        <v>N</v>
      </c>
      <c r="B74" s="32"/>
      <c r="C74" s="27"/>
      <c r="D74" s="114"/>
      <c r="E74" s="115"/>
      <c r="F74" s="115"/>
      <c r="G74" s="116"/>
      <c r="H74" s="116"/>
      <c r="I74" s="28"/>
      <c r="J74" s="29"/>
      <c r="K74" s="117"/>
      <c r="L74" s="108"/>
      <c r="M74" s="117"/>
      <c r="N74" s="108"/>
      <c r="O74" s="117"/>
      <c r="P74" s="108"/>
      <c r="Q74" s="117"/>
      <c r="R74" s="108"/>
      <c r="S74" s="117"/>
      <c r="T74" s="108"/>
      <c r="U74" s="117"/>
      <c r="V74" s="108"/>
      <c r="W74" s="117"/>
      <c r="X74" s="108"/>
      <c r="Y74" s="117"/>
      <c r="Z74" s="108"/>
      <c r="AA74" s="117"/>
      <c r="AB74" s="108"/>
      <c r="AC74" s="117"/>
      <c r="AD74" s="108"/>
      <c r="AE74" s="109"/>
      <c r="AF74" s="110"/>
      <c r="AG74" s="111"/>
      <c r="AH74" s="109"/>
      <c r="AJ74" s="111"/>
    </row>
    <row r="75" spans="1:36" s="10" customFormat="1" x14ac:dyDescent="0.25">
      <c r="A75" s="1" t="str">
        <f t="shared" si="109"/>
        <v>N</v>
      </c>
      <c r="B75" s="21">
        <v>523</v>
      </c>
      <c r="C75" s="22" t="s">
        <v>350</v>
      </c>
      <c r="D75" s="97"/>
      <c r="E75" s="22"/>
      <c r="F75" s="22"/>
      <c r="G75" s="23"/>
      <c r="H75" s="23"/>
      <c r="I75" s="23"/>
      <c r="J75" s="24">
        <f>SUBTOTAL(9,J76:J82)</f>
        <v>0</v>
      </c>
      <c r="K75" s="98"/>
      <c r="L75" s="99">
        <f>SUBTOTAL(9,L76:L82)</f>
        <v>0</v>
      </c>
      <c r="M75" s="98"/>
      <c r="N75" s="99">
        <f>SUBTOTAL(9,N76:N82)</f>
        <v>0</v>
      </c>
      <c r="O75" s="98"/>
      <c r="P75" s="99">
        <f>SUBTOTAL(9,P76:P82)</f>
        <v>0</v>
      </c>
      <c r="Q75" s="98"/>
      <c r="R75" s="99">
        <f>SUBTOTAL(9,R76:R82)</f>
        <v>0</v>
      </c>
      <c r="S75" s="98"/>
      <c r="T75" s="99">
        <f>SUBTOTAL(9,T76:T82)</f>
        <v>0</v>
      </c>
      <c r="U75" s="98"/>
      <c r="V75" s="99">
        <f>SUBTOTAL(9,V76:V82)</f>
        <v>0</v>
      </c>
      <c r="W75" s="98"/>
      <c r="X75" s="99">
        <f>SUBTOTAL(9,X76:X82)</f>
        <v>0</v>
      </c>
      <c r="Y75" s="98"/>
      <c r="Z75" s="99">
        <f>SUBTOTAL(9,Z76:Z82)</f>
        <v>0</v>
      </c>
      <c r="AA75" s="98"/>
      <c r="AB75" s="99">
        <f>SUBTOTAL(9,AB76:AB82)</f>
        <v>0</v>
      </c>
      <c r="AC75" s="98"/>
      <c r="AD75" s="99">
        <f>SUBTOTAL(9,AD76:AD82)</f>
        <v>0</v>
      </c>
      <c r="AE75" s="100">
        <f>SUBTOTAL(9,AE76:AE82)</f>
        <v>0</v>
      </c>
      <c r="AF75" s="8"/>
      <c r="AG75" s="4"/>
      <c r="AH75" s="100">
        <f>SUBTOTAL(9,AH76:AH82)</f>
        <v>0</v>
      </c>
      <c r="AJ75" s="4"/>
    </row>
    <row r="76" spans="1:36" x14ac:dyDescent="0.25">
      <c r="A76" s="101" t="str">
        <f t="shared" si="109"/>
        <v>N</v>
      </c>
      <c r="B76" s="26">
        <v>523</v>
      </c>
      <c r="C76" s="27" t="s">
        <v>350</v>
      </c>
      <c r="D76" s="102"/>
      <c r="E76" s="103"/>
      <c r="F76" s="103"/>
      <c r="G76" s="104"/>
      <c r="H76" s="105"/>
      <c r="I76" s="106">
        <f t="shared" ref="I76:I81" si="110">IF(+H76&gt;0,+D76*H76,+D76*F76*H76)</f>
        <v>0</v>
      </c>
      <c r="J76" s="29">
        <f t="shared" ref="J76:J81" si="111">+I76/J$2</f>
        <v>0</v>
      </c>
      <c r="K76" s="107"/>
      <c r="L76" s="108">
        <f t="shared" ref="L76:L81" si="112">+$J76*K76</f>
        <v>0</v>
      </c>
      <c r="M76" s="107"/>
      <c r="N76" s="108">
        <f t="shared" ref="N76:N81" si="113">+$J76*M76</f>
        <v>0</v>
      </c>
      <c r="O76" s="107"/>
      <c r="P76" s="108">
        <f t="shared" ref="P76:P81" si="114">+$J76*O76</f>
        <v>0</v>
      </c>
      <c r="Q76" s="107"/>
      <c r="R76" s="108">
        <f t="shared" ref="R76:R81" si="115">+$J76*Q76</f>
        <v>0</v>
      </c>
      <c r="S76" s="107"/>
      <c r="T76" s="108">
        <f t="shared" ref="T76:T81" si="116">+$J76*S76</f>
        <v>0</v>
      </c>
      <c r="U76" s="107"/>
      <c r="V76" s="108">
        <f t="shared" ref="V76:V81" si="117">+$J76*U76</f>
        <v>0</v>
      </c>
      <c r="W76" s="107"/>
      <c r="X76" s="108">
        <f t="shared" ref="X76:X81" si="118">+$J76*W76</f>
        <v>0</v>
      </c>
      <c r="Y76" s="107"/>
      <c r="Z76" s="108">
        <f t="shared" ref="Z76:Z81" si="119">+$J76*Y76</f>
        <v>0</v>
      </c>
      <c r="AA76" s="107"/>
      <c r="AB76" s="108">
        <f t="shared" ref="AB76:AB81" si="120">+$J76*AA76</f>
        <v>0</v>
      </c>
      <c r="AC76" s="107"/>
      <c r="AD76" s="108">
        <f t="shared" ref="AD76:AD81" si="121">+$J76*AC76</f>
        <v>0</v>
      </c>
      <c r="AE76" s="109">
        <f t="shared" ref="AE76:AE81" si="122">+L76+N76+P76+R76+T76+V76+X76+Z76+AB76+AD76</f>
        <v>0</v>
      </c>
      <c r="AF76" s="110"/>
      <c r="AG76" s="111"/>
      <c r="AH76" s="109">
        <f t="shared" ref="AH76:AH81" si="123">+J76-AE76</f>
        <v>0</v>
      </c>
      <c r="AJ76" s="111"/>
    </row>
    <row r="77" spans="1:36" x14ac:dyDescent="0.25">
      <c r="A77" s="101" t="str">
        <f t="shared" si="109"/>
        <v>N</v>
      </c>
      <c r="B77" s="26">
        <v>5230</v>
      </c>
      <c r="C77" s="27" t="s">
        <v>351</v>
      </c>
      <c r="D77" s="102"/>
      <c r="E77" s="103"/>
      <c r="F77" s="103"/>
      <c r="G77" s="104"/>
      <c r="H77" s="105"/>
      <c r="I77" s="106">
        <f t="shared" si="110"/>
        <v>0</v>
      </c>
      <c r="J77" s="29">
        <f t="shared" si="111"/>
        <v>0</v>
      </c>
      <c r="K77" s="107"/>
      <c r="L77" s="108">
        <f t="shared" si="112"/>
        <v>0</v>
      </c>
      <c r="M77" s="107"/>
      <c r="N77" s="108">
        <f t="shared" si="113"/>
        <v>0</v>
      </c>
      <c r="O77" s="107"/>
      <c r="P77" s="108">
        <f t="shared" si="114"/>
        <v>0</v>
      </c>
      <c r="Q77" s="107"/>
      <c r="R77" s="108">
        <f t="shared" si="115"/>
        <v>0</v>
      </c>
      <c r="S77" s="107"/>
      <c r="T77" s="108">
        <f t="shared" si="116"/>
        <v>0</v>
      </c>
      <c r="U77" s="107"/>
      <c r="V77" s="108">
        <f t="shared" si="117"/>
        <v>0</v>
      </c>
      <c r="W77" s="107"/>
      <c r="X77" s="108">
        <f t="shared" si="118"/>
        <v>0</v>
      </c>
      <c r="Y77" s="107"/>
      <c r="Z77" s="108">
        <f t="shared" si="119"/>
        <v>0</v>
      </c>
      <c r="AA77" s="107"/>
      <c r="AB77" s="108">
        <f t="shared" si="120"/>
        <v>0</v>
      </c>
      <c r="AC77" s="107"/>
      <c r="AD77" s="108">
        <f t="shared" si="121"/>
        <v>0</v>
      </c>
      <c r="AE77" s="109">
        <f t="shared" si="122"/>
        <v>0</v>
      </c>
      <c r="AF77" s="110"/>
      <c r="AG77" s="111"/>
      <c r="AH77" s="109">
        <f t="shared" si="123"/>
        <v>0</v>
      </c>
      <c r="AJ77" s="111"/>
    </row>
    <row r="78" spans="1:36" x14ac:dyDescent="0.25">
      <c r="A78" s="101" t="str">
        <f t="shared" si="109"/>
        <v>N</v>
      </c>
      <c r="B78" s="26">
        <v>5231</v>
      </c>
      <c r="C78" s="27" t="s">
        <v>352</v>
      </c>
      <c r="D78" s="102"/>
      <c r="E78" s="103"/>
      <c r="F78" s="103"/>
      <c r="G78" s="104"/>
      <c r="H78" s="105"/>
      <c r="I78" s="106">
        <f t="shared" si="110"/>
        <v>0</v>
      </c>
      <c r="J78" s="29">
        <f t="shared" si="111"/>
        <v>0</v>
      </c>
      <c r="K78" s="107"/>
      <c r="L78" s="108">
        <f t="shared" si="112"/>
        <v>0</v>
      </c>
      <c r="M78" s="107"/>
      <c r="N78" s="108">
        <f t="shared" si="113"/>
        <v>0</v>
      </c>
      <c r="O78" s="107"/>
      <c r="P78" s="108">
        <f t="shared" si="114"/>
        <v>0</v>
      </c>
      <c r="Q78" s="107"/>
      <c r="R78" s="108">
        <f t="shared" si="115"/>
        <v>0</v>
      </c>
      <c r="S78" s="107"/>
      <c r="T78" s="108">
        <f t="shared" si="116"/>
        <v>0</v>
      </c>
      <c r="U78" s="107"/>
      <c r="V78" s="108">
        <f t="shared" si="117"/>
        <v>0</v>
      </c>
      <c r="W78" s="107"/>
      <c r="X78" s="108">
        <f t="shared" si="118"/>
        <v>0</v>
      </c>
      <c r="Y78" s="107"/>
      <c r="Z78" s="108">
        <f t="shared" si="119"/>
        <v>0</v>
      </c>
      <c r="AA78" s="107"/>
      <c r="AB78" s="108">
        <f t="shared" si="120"/>
        <v>0</v>
      </c>
      <c r="AC78" s="107"/>
      <c r="AD78" s="108">
        <f t="shared" si="121"/>
        <v>0</v>
      </c>
      <c r="AE78" s="109">
        <f t="shared" si="122"/>
        <v>0</v>
      </c>
      <c r="AF78" s="110"/>
      <c r="AG78" s="111"/>
      <c r="AH78" s="109">
        <f t="shared" si="123"/>
        <v>0</v>
      </c>
      <c r="AJ78" s="111"/>
    </row>
    <row r="79" spans="1:36" x14ac:dyDescent="0.25">
      <c r="A79" s="101" t="str">
        <f t="shared" si="109"/>
        <v>N</v>
      </c>
      <c r="B79" s="26">
        <v>5232</v>
      </c>
      <c r="C79" s="27" t="s">
        <v>353</v>
      </c>
      <c r="D79" s="102"/>
      <c r="E79" s="103"/>
      <c r="F79" s="103"/>
      <c r="G79" s="104"/>
      <c r="H79" s="105"/>
      <c r="I79" s="106">
        <f t="shared" si="110"/>
        <v>0</v>
      </c>
      <c r="J79" s="29">
        <f t="shared" si="111"/>
        <v>0</v>
      </c>
      <c r="K79" s="107"/>
      <c r="L79" s="108">
        <f t="shared" si="112"/>
        <v>0</v>
      </c>
      <c r="M79" s="107"/>
      <c r="N79" s="108">
        <f t="shared" si="113"/>
        <v>0</v>
      </c>
      <c r="O79" s="107"/>
      <c r="P79" s="108">
        <f t="shared" si="114"/>
        <v>0</v>
      </c>
      <c r="Q79" s="107"/>
      <c r="R79" s="108">
        <f t="shared" si="115"/>
        <v>0</v>
      </c>
      <c r="S79" s="107"/>
      <c r="T79" s="108">
        <f t="shared" si="116"/>
        <v>0</v>
      </c>
      <c r="U79" s="107"/>
      <c r="V79" s="108">
        <f t="shared" si="117"/>
        <v>0</v>
      </c>
      <c r="W79" s="107"/>
      <c r="X79" s="108">
        <f t="shared" si="118"/>
        <v>0</v>
      </c>
      <c r="Y79" s="107"/>
      <c r="Z79" s="108">
        <f t="shared" si="119"/>
        <v>0</v>
      </c>
      <c r="AA79" s="107"/>
      <c r="AB79" s="108">
        <f t="shared" si="120"/>
        <v>0</v>
      </c>
      <c r="AC79" s="107"/>
      <c r="AD79" s="108">
        <f t="shared" si="121"/>
        <v>0</v>
      </c>
      <c r="AE79" s="109">
        <f t="shared" si="122"/>
        <v>0</v>
      </c>
      <c r="AF79" s="110"/>
      <c r="AG79" s="111"/>
      <c r="AH79" s="109">
        <f t="shared" si="123"/>
        <v>0</v>
      </c>
      <c r="AJ79" s="111"/>
    </row>
    <row r="80" spans="1:36" x14ac:dyDescent="0.25">
      <c r="A80" s="101" t="str">
        <f t="shared" si="109"/>
        <v>N</v>
      </c>
      <c r="B80" s="26">
        <v>5250</v>
      </c>
      <c r="C80" s="27" t="s">
        <v>354</v>
      </c>
      <c r="D80" s="102"/>
      <c r="E80" s="103"/>
      <c r="F80" s="103"/>
      <c r="G80" s="104"/>
      <c r="H80" s="105"/>
      <c r="I80" s="106">
        <f t="shared" si="110"/>
        <v>0</v>
      </c>
      <c r="J80" s="29">
        <f t="shared" si="111"/>
        <v>0</v>
      </c>
      <c r="K80" s="107"/>
      <c r="L80" s="108">
        <f t="shared" si="112"/>
        <v>0</v>
      </c>
      <c r="M80" s="107"/>
      <c r="N80" s="108">
        <f t="shared" si="113"/>
        <v>0</v>
      </c>
      <c r="O80" s="107"/>
      <c r="P80" s="108">
        <f t="shared" si="114"/>
        <v>0</v>
      </c>
      <c r="Q80" s="107"/>
      <c r="R80" s="108">
        <f t="shared" si="115"/>
        <v>0</v>
      </c>
      <c r="S80" s="107"/>
      <c r="T80" s="108">
        <f t="shared" si="116"/>
        <v>0</v>
      </c>
      <c r="U80" s="107"/>
      <c r="V80" s="108">
        <f t="shared" si="117"/>
        <v>0</v>
      </c>
      <c r="W80" s="107"/>
      <c r="X80" s="108">
        <f t="shared" si="118"/>
        <v>0</v>
      </c>
      <c r="Y80" s="107"/>
      <c r="Z80" s="108">
        <f t="shared" si="119"/>
        <v>0</v>
      </c>
      <c r="AA80" s="107"/>
      <c r="AB80" s="108">
        <f t="shared" si="120"/>
        <v>0</v>
      </c>
      <c r="AC80" s="107"/>
      <c r="AD80" s="108">
        <f t="shared" si="121"/>
        <v>0</v>
      </c>
      <c r="AE80" s="109">
        <f t="shared" si="122"/>
        <v>0</v>
      </c>
      <c r="AF80" s="110"/>
      <c r="AG80" s="111"/>
      <c r="AH80" s="109">
        <f t="shared" si="123"/>
        <v>0</v>
      </c>
      <c r="AJ80" s="111"/>
    </row>
    <row r="81" spans="1:36" x14ac:dyDescent="0.25">
      <c r="A81" s="101" t="str">
        <f t="shared" si="109"/>
        <v>N</v>
      </c>
      <c r="B81" s="26">
        <v>5299</v>
      </c>
      <c r="C81" s="27" t="s">
        <v>355</v>
      </c>
      <c r="D81" s="102"/>
      <c r="E81" s="103"/>
      <c r="F81" s="103"/>
      <c r="G81" s="104"/>
      <c r="H81" s="105"/>
      <c r="I81" s="106">
        <f t="shared" si="110"/>
        <v>0</v>
      </c>
      <c r="J81" s="29">
        <f t="shared" si="111"/>
        <v>0</v>
      </c>
      <c r="K81" s="107"/>
      <c r="L81" s="108">
        <f t="shared" si="112"/>
        <v>0</v>
      </c>
      <c r="M81" s="107"/>
      <c r="N81" s="108">
        <f t="shared" si="113"/>
        <v>0</v>
      </c>
      <c r="O81" s="107"/>
      <c r="P81" s="108">
        <f t="shared" si="114"/>
        <v>0</v>
      </c>
      <c r="Q81" s="107"/>
      <c r="R81" s="108">
        <f t="shared" si="115"/>
        <v>0</v>
      </c>
      <c r="S81" s="107"/>
      <c r="T81" s="108">
        <f t="shared" si="116"/>
        <v>0</v>
      </c>
      <c r="U81" s="107"/>
      <c r="V81" s="108">
        <f t="shared" si="117"/>
        <v>0</v>
      </c>
      <c r="W81" s="107"/>
      <c r="X81" s="108">
        <f t="shared" si="118"/>
        <v>0</v>
      </c>
      <c r="Y81" s="107"/>
      <c r="Z81" s="108">
        <f t="shared" si="119"/>
        <v>0</v>
      </c>
      <c r="AA81" s="107"/>
      <c r="AB81" s="108">
        <f t="shared" si="120"/>
        <v>0</v>
      </c>
      <c r="AC81" s="107"/>
      <c r="AD81" s="108">
        <f t="shared" si="121"/>
        <v>0</v>
      </c>
      <c r="AE81" s="109">
        <f t="shared" si="122"/>
        <v>0</v>
      </c>
      <c r="AF81" s="110"/>
      <c r="AG81" s="111"/>
      <c r="AH81" s="109">
        <f t="shared" si="123"/>
        <v>0</v>
      </c>
      <c r="AJ81" s="111"/>
    </row>
    <row r="82" spans="1:36" x14ac:dyDescent="0.25">
      <c r="A82" s="101" t="str">
        <f t="shared" si="109"/>
        <v>N</v>
      </c>
      <c r="B82" s="26"/>
      <c r="C82" s="27"/>
      <c r="D82" s="114"/>
      <c r="E82" s="115"/>
      <c r="F82" s="115"/>
      <c r="G82" s="116"/>
      <c r="H82" s="116"/>
      <c r="I82" s="28"/>
      <c r="J82" s="29"/>
      <c r="K82" s="117"/>
      <c r="L82" s="108"/>
      <c r="M82" s="117"/>
      <c r="N82" s="108"/>
      <c r="O82" s="117"/>
      <c r="P82" s="108"/>
      <c r="Q82" s="117"/>
      <c r="R82" s="108"/>
      <c r="S82" s="117"/>
      <c r="T82" s="108"/>
      <c r="U82" s="117"/>
      <c r="V82" s="108"/>
      <c r="W82" s="117"/>
      <c r="X82" s="108"/>
      <c r="Y82" s="117"/>
      <c r="Z82" s="108"/>
      <c r="AA82" s="117"/>
      <c r="AB82" s="108"/>
      <c r="AC82" s="117"/>
      <c r="AD82" s="108"/>
      <c r="AE82" s="109"/>
      <c r="AF82" s="110"/>
      <c r="AG82" s="111"/>
      <c r="AH82" s="109"/>
      <c r="AJ82" s="111"/>
    </row>
    <row r="83" spans="1:36" s="10" customFormat="1" x14ac:dyDescent="0.25">
      <c r="A83" s="1" t="str">
        <f t="shared" si="109"/>
        <v>Y</v>
      </c>
      <c r="B83" s="21">
        <v>530</v>
      </c>
      <c r="C83" s="22" t="s">
        <v>27</v>
      </c>
      <c r="D83" s="97"/>
      <c r="E83" s="22"/>
      <c r="F83" s="22"/>
      <c r="G83" s="23"/>
      <c r="H83" s="23"/>
      <c r="I83" s="23"/>
      <c r="J83" s="24">
        <f>SUBTOTAL(9,J84:J99)</f>
        <v>422035.20063706458</v>
      </c>
      <c r="K83" s="98"/>
      <c r="L83" s="99">
        <f>SUBTOTAL(9,L84:L99)</f>
        <v>422035.20063706458</v>
      </c>
      <c r="M83" s="98"/>
      <c r="N83" s="99">
        <f>SUBTOTAL(9,N84:N99)</f>
        <v>0</v>
      </c>
      <c r="O83" s="98"/>
      <c r="P83" s="99">
        <f>SUBTOTAL(9,P84:P99)</f>
        <v>0</v>
      </c>
      <c r="Q83" s="98"/>
      <c r="R83" s="99">
        <f>SUBTOTAL(9,R84:R99)</f>
        <v>0</v>
      </c>
      <c r="S83" s="98"/>
      <c r="T83" s="99">
        <f>SUBTOTAL(9,T84:T99)</f>
        <v>0</v>
      </c>
      <c r="U83" s="98"/>
      <c r="V83" s="99">
        <f>SUBTOTAL(9,V84:V99)</f>
        <v>0</v>
      </c>
      <c r="W83" s="98"/>
      <c r="X83" s="99">
        <f>SUBTOTAL(9,X84:X99)</f>
        <v>0</v>
      </c>
      <c r="Y83" s="98"/>
      <c r="Z83" s="99">
        <f>SUBTOTAL(9,Z84:Z99)</f>
        <v>0</v>
      </c>
      <c r="AA83" s="98"/>
      <c r="AB83" s="99">
        <f>SUBTOTAL(9,AB84:AB99)</f>
        <v>0</v>
      </c>
      <c r="AC83" s="98"/>
      <c r="AD83" s="99">
        <f>SUBTOTAL(9,AD84:AD99)</f>
        <v>0</v>
      </c>
      <c r="AE83" s="100">
        <f>SUBTOTAL(9,AE84:AE99)</f>
        <v>422035.20063706458</v>
      </c>
      <c r="AF83" s="8"/>
      <c r="AG83" s="4"/>
      <c r="AH83" s="100">
        <f>SUBTOTAL(9,AH84:AH99)</f>
        <v>0</v>
      </c>
      <c r="AJ83" s="4"/>
    </row>
    <row r="84" spans="1:36" x14ac:dyDescent="0.25">
      <c r="A84" s="101" t="str">
        <f t="shared" si="109"/>
        <v>N</v>
      </c>
      <c r="B84" s="26">
        <v>530</v>
      </c>
      <c r="C84" s="27" t="s">
        <v>27</v>
      </c>
      <c r="D84" s="102"/>
      <c r="E84" s="103"/>
      <c r="F84" s="103"/>
      <c r="G84" s="104"/>
      <c r="H84" s="105"/>
      <c r="I84" s="106"/>
      <c r="J84" s="29">
        <f t="shared" ref="J84:J98" si="124">+I84/J$2</f>
        <v>0</v>
      </c>
      <c r="K84" s="107"/>
      <c r="L84" s="108">
        <f t="shared" ref="L84:L98" si="125">+$J84*K84</f>
        <v>0</v>
      </c>
      <c r="M84" s="107"/>
      <c r="N84" s="108">
        <f t="shared" ref="N84:N98" si="126">+$J84*M84</f>
        <v>0</v>
      </c>
      <c r="O84" s="107"/>
      <c r="P84" s="108">
        <f t="shared" ref="P84:P98" si="127">+$J84*O84</f>
        <v>0</v>
      </c>
      <c r="Q84" s="107"/>
      <c r="R84" s="108">
        <f t="shared" ref="R84:R98" si="128">+$J84*Q84</f>
        <v>0</v>
      </c>
      <c r="S84" s="107"/>
      <c r="T84" s="108">
        <f t="shared" ref="T84:T98" si="129">+$J84*S84</f>
        <v>0</v>
      </c>
      <c r="U84" s="107"/>
      <c r="V84" s="108">
        <f t="shared" ref="V84:V98" si="130">+$J84*U84</f>
        <v>0</v>
      </c>
      <c r="W84" s="107"/>
      <c r="X84" s="108">
        <f t="shared" ref="X84:X98" si="131">+$J84*W84</f>
        <v>0</v>
      </c>
      <c r="Y84" s="107"/>
      <c r="Z84" s="108">
        <f t="shared" ref="Z84:Z98" si="132">+$J84*Y84</f>
        <v>0</v>
      </c>
      <c r="AA84" s="107"/>
      <c r="AB84" s="108">
        <f t="shared" ref="AB84:AB98" si="133">+$J84*AA84</f>
        <v>0</v>
      </c>
      <c r="AC84" s="107"/>
      <c r="AD84" s="108">
        <f t="shared" ref="AD84:AD98" si="134">+$J84*AC84</f>
        <v>0</v>
      </c>
      <c r="AE84" s="109">
        <f t="shared" ref="AE84:AE98" si="135">+L84+N84+P84+R84+T84+V84+X84+Z84+AB84+AD84</f>
        <v>0</v>
      </c>
      <c r="AF84" s="110"/>
      <c r="AG84" s="111"/>
      <c r="AH84" s="109">
        <f t="shared" ref="AH84:AH98" si="136">+J84-AE84</f>
        <v>0</v>
      </c>
      <c r="AJ84" s="111"/>
    </row>
    <row r="85" spans="1:36" x14ac:dyDescent="0.25">
      <c r="A85" s="101" t="str">
        <f t="shared" si="109"/>
        <v>N</v>
      </c>
      <c r="B85" s="26">
        <v>5300</v>
      </c>
      <c r="C85" s="27" t="s">
        <v>27</v>
      </c>
      <c r="D85" s="102"/>
      <c r="E85" s="103"/>
      <c r="F85" s="103"/>
      <c r="G85" s="104"/>
      <c r="H85" s="105"/>
      <c r="I85" s="106">
        <f t="shared" ref="I85:I98" si="137">IF(+H85&gt;0,+D85*H85,+D85*F85*H85)</f>
        <v>0</v>
      </c>
      <c r="J85" s="29">
        <f t="shared" si="124"/>
        <v>0</v>
      </c>
      <c r="K85" s="107"/>
      <c r="L85" s="108">
        <f t="shared" si="125"/>
        <v>0</v>
      </c>
      <c r="M85" s="107"/>
      <c r="N85" s="108">
        <f t="shared" si="126"/>
        <v>0</v>
      </c>
      <c r="O85" s="107"/>
      <c r="P85" s="108">
        <f t="shared" si="127"/>
        <v>0</v>
      </c>
      <c r="Q85" s="107"/>
      <c r="R85" s="108">
        <f t="shared" si="128"/>
        <v>0</v>
      </c>
      <c r="S85" s="107"/>
      <c r="T85" s="108">
        <f t="shared" si="129"/>
        <v>0</v>
      </c>
      <c r="U85" s="107"/>
      <c r="V85" s="108">
        <f t="shared" si="130"/>
        <v>0</v>
      </c>
      <c r="W85" s="107"/>
      <c r="X85" s="108">
        <f t="shared" si="131"/>
        <v>0</v>
      </c>
      <c r="Y85" s="107"/>
      <c r="Z85" s="108">
        <f t="shared" si="132"/>
        <v>0</v>
      </c>
      <c r="AA85" s="107"/>
      <c r="AB85" s="108">
        <f t="shared" si="133"/>
        <v>0</v>
      </c>
      <c r="AC85" s="107"/>
      <c r="AD85" s="108">
        <f t="shared" si="134"/>
        <v>0</v>
      </c>
      <c r="AE85" s="109">
        <f t="shared" si="135"/>
        <v>0</v>
      </c>
      <c r="AF85" s="110"/>
      <c r="AG85" s="111"/>
      <c r="AH85" s="109">
        <f t="shared" si="136"/>
        <v>0</v>
      </c>
      <c r="AJ85" s="111"/>
    </row>
    <row r="86" spans="1:36" x14ac:dyDescent="0.25">
      <c r="A86" s="101" t="str">
        <f t="shared" si="109"/>
        <v>N</v>
      </c>
      <c r="B86" s="26">
        <v>5301</v>
      </c>
      <c r="C86" s="27" t="s">
        <v>356</v>
      </c>
      <c r="D86" s="102"/>
      <c r="E86" s="103"/>
      <c r="F86" s="103"/>
      <c r="G86" s="104"/>
      <c r="H86" s="105"/>
      <c r="I86" s="106">
        <f t="shared" si="137"/>
        <v>0</v>
      </c>
      <c r="J86" s="29">
        <f t="shared" si="124"/>
        <v>0</v>
      </c>
      <c r="K86" s="107"/>
      <c r="L86" s="108">
        <f t="shared" si="125"/>
        <v>0</v>
      </c>
      <c r="M86" s="107"/>
      <c r="N86" s="108">
        <f t="shared" si="126"/>
        <v>0</v>
      </c>
      <c r="O86" s="107"/>
      <c r="P86" s="108">
        <f t="shared" si="127"/>
        <v>0</v>
      </c>
      <c r="Q86" s="107"/>
      <c r="R86" s="108">
        <f t="shared" si="128"/>
        <v>0</v>
      </c>
      <c r="S86" s="107"/>
      <c r="T86" s="108">
        <f t="shared" si="129"/>
        <v>0</v>
      </c>
      <c r="U86" s="107"/>
      <c r="V86" s="108">
        <f t="shared" si="130"/>
        <v>0</v>
      </c>
      <c r="W86" s="107"/>
      <c r="X86" s="108">
        <f t="shared" si="131"/>
        <v>0</v>
      </c>
      <c r="Y86" s="107"/>
      <c r="Z86" s="108">
        <f t="shared" si="132"/>
        <v>0</v>
      </c>
      <c r="AA86" s="107"/>
      <c r="AB86" s="108">
        <f t="shared" si="133"/>
        <v>0</v>
      </c>
      <c r="AC86" s="107"/>
      <c r="AD86" s="108">
        <f t="shared" si="134"/>
        <v>0</v>
      </c>
      <c r="AE86" s="109">
        <f t="shared" si="135"/>
        <v>0</v>
      </c>
      <c r="AF86" s="110"/>
      <c r="AG86" s="111"/>
      <c r="AH86" s="109">
        <f t="shared" si="136"/>
        <v>0</v>
      </c>
      <c r="AJ86" s="111"/>
    </row>
    <row r="87" spans="1:36" x14ac:dyDescent="0.25">
      <c r="A87" s="101" t="str">
        <f t="shared" si="109"/>
        <v>N</v>
      </c>
      <c r="B87" s="26">
        <v>5302</v>
      </c>
      <c r="C87" s="27" t="s">
        <v>449</v>
      </c>
      <c r="D87" s="102"/>
      <c r="E87" s="103"/>
      <c r="F87" s="103"/>
      <c r="G87" s="104"/>
      <c r="H87" s="105"/>
      <c r="I87" s="106">
        <f t="shared" si="137"/>
        <v>0</v>
      </c>
      <c r="J87" s="29">
        <f t="shared" si="124"/>
        <v>0</v>
      </c>
      <c r="K87" s="107"/>
      <c r="L87" s="108">
        <f t="shared" si="125"/>
        <v>0</v>
      </c>
      <c r="M87" s="107"/>
      <c r="N87" s="108">
        <f t="shared" si="126"/>
        <v>0</v>
      </c>
      <c r="O87" s="107"/>
      <c r="P87" s="108">
        <f t="shared" si="127"/>
        <v>0</v>
      </c>
      <c r="Q87" s="107"/>
      <c r="R87" s="108">
        <f t="shared" si="128"/>
        <v>0</v>
      </c>
      <c r="S87" s="107"/>
      <c r="T87" s="108">
        <f t="shared" si="129"/>
        <v>0</v>
      </c>
      <c r="U87" s="107"/>
      <c r="V87" s="108">
        <f t="shared" si="130"/>
        <v>0</v>
      </c>
      <c r="W87" s="107"/>
      <c r="X87" s="108">
        <f t="shared" si="131"/>
        <v>0</v>
      </c>
      <c r="Y87" s="107"/>
      <c r="Z87" s="108">
        <f t="shared" si="132"/>
        <v>0</v>
      </c>
      <c r="AA87" s="107"/>
      <c r="AB87" s="108">
        <f t="shared" si="133"/>
        <v>0</v>
      </c>
      <c r="AC87" s="107"/>
      <c r="AD87" s="108">
        <f t="shared" si="134"/>
        <v>0</v>
      </c>
      <c r="AE87" s="109">
        <f t="shared" si="135"/>
        <v>0</v>
      </c>
      <c r="AF87" s="110"/>
      <c r="AG87" s="111"/>
      <c r="AH87" s="109">
        <f t="shared" si="136"/>
        <v>0</v>
      </c>
      <c r="AJ87" s="111"/>
    </row>
    <row r="88" spans="1:36" x14ac:dyDescent="0.25">
      <c r="A88" s="101" t="str">
        <f t="shared" si="109"/>
        <v>N</v>
      </c>
      <c r="B88" s="26">
        <v>5303</v>
      </c>
      <c r="C88" s="27" t="s">
        <v>357</v>
      </c>
      <c r="D88" s="102"/>
      <c r="E88" s="103"/>
      <c r="F88" s="103"/>
      <c r="G88" s="104"/>
      <c r="H88" s="105"/>
      <c r="I88" s="106">
        <f t="shared" si="137"/>
        <v>0</v>
      </c>
      <c r="J88" s="29">
        <f t="shared" si="124"/>
        <v>0</v>
      </c>
      <c r="K88" s="107"/>
      <c r="L88" s="108">
        <f t="shared" si="125"/>
        <v>0</v>
      </c>
      <c r="M88" s="107"/>
      <c r="N88" s="108">
        <f t="shared" si="126"/>
        <v>0</v>
      </c>
      <c r="O88" s="107"/>
      <c r="P88" s="108">
        <f t="shared" si="127"/>
        <v>0</v>
      </c>
      <c r="Q88" s="107"/>
      <c r="R88" s="108">
        <f t="shared" si="128"/>
        <v>0</v>
      </c>
      <c r="S88" s="107"/>
      <c r="T88" s="108">
        <f t="shared" si="129"/>
        <v>0</v>
      </c>
      <c r="U88" s="107"/>
      <c r="V88" s="108">
        <f t="shared" si="130"/>
        <v>0</v>
      </c>
      <c r="W88" s="107"/>
      <c r="X88" s="108">
        <f t="shared" si="131"/>
        <v>0</v>
      </c>
      <c r="Y88" s="107"/>
      <c r="Z88" s="108">
        <f t="shared" si="132"/>
        <v>0</v>
      </c>
      <c r="AA88" s="107"/>
      <c r="AB88" s="108">
        <f t="shared" si="133"/>
        <v>0</v>
      </c>
      <c r="AC88" s="107"/>
      <c r="AD88" s="108">
        <f t="shared" si="134"/>
        <v>0</v>
      </c>
      <c r="AE88" s="109">
        <f t="shared" si="135"/>
        <v>0</v>
      </c>
      <c r="AF88" s="110"/>
      <c r="AG88" s="111"/>
      <c r="AH88" s="109">
        <f t="shared" si="136"/>
        <v>0</v>
      </c>
      <c r="AJ88" s="111"/>
    </row>
    <row r="89" spans="1:36" x14ac:dyDescent="0.25">
      <c r="A89" s="101" t="str">
        <f t="shared" si="109"/>
        <v>Y</v>
      </c>
      <c r="B89" s="26">
        <v>5304</v>
      </c>
      <c r="C89" s="27" t="s">
        <v>358</v>
      </c>
      <c r="D89" s="102">
        <v>1</v>
      </c>
      <c r="E89" s="103" t="s">
        <v>884</v>
      </c>
      <c r="F89" s="103">
        <v>1</v>
      </c>
      <c r="G89" s="104">
        <v>1</v>
      </c>
      <c r="H89" s="105">
        <v>33316</v>
      </c>
      <c r="I89" s="106">
        <f t="shared" si="137"/>
        <v>33316</v>
      </c>
      <c r="J89" s="29">
        <f t="shared" si="124"/>
        <v>33316</v>
      </c>
      <c r="K89" s="107">
        <v>1</v>
      </c>
      <c r="L89" s="108">
        <f t="shared" si="125"/>
        <v>33316</v>
      </c>
      <c r="M89" s="107"/>
      <c r="N89" s="108">
        <f t="shared" si="126"/>
        <v>0</v>
      </c>
      <c r="O89" s="107"/>
      <c r="P89" s="108">
        <f t="shared" si="127"/>
        <v>0</v>
      </c>
      <c r="Q89" s="107"/>
      <c r="R89" s="108">
        <f t="shared" si="128"/>
        <v>0</v>
      </c>
      <c r="S89" s="107"/>
      <c r="T89" s="108">
        <f t="shared" si="129"/>
        <v>0</v>
      </c>
      <c r="U89" s="107"/>
      <c r="V89" s="108">
        <f t="shared" si="130"/>
        <v>0</v>
      </c>
      <c r="W89" s="107"/>
      <c r="X89" s="108">
        <f t="shared" si="131"/>
        <v>0</v>
      </c>
      <c r="Y89" s="107"/>
      <c r="Z89" s="108">
        <f t="shared" si="132"/>
        <v>0</v>
      </c>
      <c r="AA89" s="107"/>
      <c r="AB89" s="108">
        <f t="shared" si="133"/>
        <v>0</v>
      </c>
      <c r="AC89" s="107"/>
      <c r="AD89" s="108">
        <f t="shared" si="134"/>
        <v>0</v>
      </c>
      <c r="AE89" s="109">
        <f t="shared" si="135"/>
        <v>33316</v>
      </c>
      <c r="AF89" s="110"/>
      <c r="AG89" s="111"/>
      <c r="AH89" s="109">
        <f t="shared" si="136"/>
        <v>0</v>
      </c>
      <c r="AJ89" s="111"/>
    </row>
    <row r="90" spans="1:36" s="131" customFormat="1" x14ac:dyDescent="0.25">
      <c r="A90" s="124" t="str">
        <f t="shared" si="109"/>
        <v>Y</v>
      </c>
      <c r="B90" s="26" t="s">
        <v>28</v>
      </c>
      <c r="C90" s="125" t="s">
        <v>359</v>
      </c>
      <c r="D90" s="102">
        <v>12</v>
      </c>
      <c r="E90" s="103" t="s">
        <v>886</v>
      </c>
      <c r="F90" s="103">
        <v>1</v>
      </c>
      <c r="G90" s="104">
        <v>1</v>
      </c>
      <c r="H90" s="105">
        <v>644.76671975538068</v>
      </c>
      <c r="I90" s="126">
        <f>IF(+H90&gt;0,+D90*H90,+D90*F90*H90)</f>
        <v>7737.2006370645686</v>
      </c>
      <c r="J90" s="127">
        <f t="shared" si="124"/>
        <v>7737.2006370645686</v>
      </c>
      <c r="K90" s="107">
        <v>1</v>
      </c>
      <c r="L90" s="129">
        <f t="shared" si="125"/>
        <v>7737.2006370645686</v>
      </c>
      <c r="M90" s="107"/>
      <c r="N90" s="129">
        <f t="shared" si="126"/>
        <v>0</v>
      </c>
      <c r="O90" s="107"/>
      <c r="P90" s="129">
        <f t="shared" si="127"/>
        <v>0</v>
      </c>
      <c r="Q90" s="107"/>
      <c r="R90" s="129">
        <f t="shared" si="128"/>
        <v>0</v>
      </c>
      <c r="S90" s="107"/>
      <c r="T90" s="129">
        <f t="shared" si="129"/>
        <v>0</v>
      </c>
      <c r="U90" s="107"/>
      <c r="V90" s="129">
        <f t="shared" si="130"/>
        <v>0</v>
      </c>
      <c r="W90" s="107"/>
      <c r="X90" s="129">
        <f t="shared" si="131"/>
        <v>0</v>
      </c>
      <c r="Y90" s="107"/>
      <c r="Z90" s="129">
        <f t="shared" si="132"/>
        <v>0</v>
      </c>
      <c r="AA90" s="107"/>
      <c r="AB90" s="129">
        <f t="shared" si="133"/>
        <v>0</v>
      </c>
      <c r="AC90" s="107"/>
      <c r="AD90" s="129">
        <f t="shared" si="134"/>
        <v>0</v>
      </c>
      <c r="AE90" s="109">
        <f t="shared" si="135"/>
        <v>7737.2006370645686</v>
      </c>
      <c r="AF90" s="110"/>
      <c r="AG90" s="111"/>
      <c r="AH90" s="109">
        <f t="shared" si="136"/>
        <v>0</v>
      </c>
      <c r="AJ90" s="130"/>
    </row>
    <row r="91" spans="1:36" s="131" customFormat="1" x14ac:dyDescent="0.25">
      <c r="A91" s="124" t="str">
        <f t="shared" si="109"/>
        <v>Y</v>
      </c>
      <c r="B91" s="26">
        <v>5306</v>
      </c>
      <c r="C91" s="125" t="s">
        <v>29</v>
      </c>
      <c r="D91" s="102">
        <v>98508</v>
      </c>
      <c r="E91" s="103" t="s">
        <v>871</v>
      </c>
      <c r="F91" s="103">
        <v>1</v>
      </c>
      <c r="G91" s="104">
        <v>1</v>
      </c>
      <c r="H91" s="105">
        <v>1.2120538433426726</v>
      </c>
      <c r="I91" s="126">
        <f>IF(+H91&gt;0,+D91*H91,+D91*F91*H91)</f>
        <v>119397</v>
      </c>
      <c r="J91" s="127">
        <f t="shared" si="124"/>
        <v>119397</v>
      </c>
      <c r="K91" s="107">
        <v>1</v>
      </c>
      <c r="L91" s="129">
        <f t="shared" si="125"/>
        <v>119397</v>
      </c>
      <c r="M91" s="107"/>
      <c r="N91" s="129">
        <f t="shared" si="126"/>
        <v>0</v>
      </c>
      <c r="O91" s="107"/>
      <c r="P91" s="129">
        <f t="shared" si="127"/>
        <v>0</v>
      </c>
      <c r="Q91" s="107"/>
      <c r="R91" s="129">
        <f t="shared" si="128"/>
        <v>0</v>
      </c>
      <c r="S91" s="107"/>
      <c r="T91" s="129">
        <f t="shared" si="129"/>
        <v>0</v>
      </c>
      <c r="U91" s="107"/>
      <c r="V91" s="129">
        <f t="shared" si="130"/>
        <v>0</v>
      </c>
      <c r="W91" s="107"/>
      <c r="X91" s="129">
        <f t="shared" si="131"/>
        <v>0</v>
      </c>
      <c r="Y91" s="107"/>
      <c r="Z91" s="129">
        <f t="shared" si="132"/>
        <v>0</v>
      </c>
      <c r="AA91" s="107"/>
      <c r="AB91" s="129">
        <f t="shared" si="133"/>
        <v>0</v>
      </c>
      <c r="AC91" s="107"/>
      <c r="AD91" s="129">
        <f t="shared" si="134"/>
        <v>0</v>
      </c>
      <c r="AE91" s="109">
        <f t="shared" si="135"/>
        <v>119397</v>
      </c>
      <c r="AF91" s="110"/>
      <c r="AG91" s="111"/>
      <c r="AH91" s="109">
        <f t="shared" si="136"/>
        <v>0</v>
      </c>
      <c r="AJ91" s="130"/>
    </row>
    <row r="92" spans="1:36" s="131" customFormat="1" x14ac:dyDescent="0.25">
      <c r="A92" s="124" t="str">
        <f t="shared" si="109"/>
        <v>Y</v>
      </c>
      <c r="B92" s="26" t="s">
        <v>12</v>
      </c>
      <c r="C92" s="125" t="s">
        <v>360</v>
      </c>
      <c r="D92" s="102">
        <v>503750</v>
      </c>
      <c r="E92" s="103" t="s">
        <v>887</v>
      </c>
      <c r="F92" s="103">
        <v>1</v>
      </c>
      <c r="G92" s="104">
        <v>1</v>
      </c>
      <c r="H92" s="105">
        <v>0.49597419354838712</v>
      </c>
      <c r="I92" s="126">
        <f>IF(+H92&gt;0,+D92*H92,+D92*F92*H92)</f>
        <v>249847</v>
      </c>
      <c r="J92" s="127">
        <f t="shared" si="124"/>
        <v>249847</v>
      </c>
      <c r="K92" s="107">
        <v>1</v>
      </c>
      <c r="L92" s="129">
        <f t="shared" si="125"/>
        <v>249847</v>
      </c>
      <c r="M92" s="107"/>
      <c r="N92" s="129">
        <f t="shared" si="126"/>
        <v>0</v>
      </c>
      <c r="O92" s="107"/>
      <c r="P92" s="129">
        <f t="shared" si="127"/>
        <v>0</v>
      </c>
      <c r="Q92" s="107"/>
      <c r="R92" s="129">
        <f t="shared" si="128"/>
        <v>0</v>
      </c>
      <c r="S92" s="107"/>
      <c r="T92" s="129">
        <f t="shared" si="129"/>
        <v>0</v>
      </c>
      <c r="U92" s="107"/>
      <c r="V92" s="129">
        <f t="shared" si="130"/>
        <v>0</v>
      </c>
      <c r="W92" s="107"/>
      <c r="X92" s="129">
        <f t="shared" si="131"/>
        <v>0</v>
      </c>
      <c r="Y92" s="107"/>
      <c r="Z92" s="129">
        <f t="shared" si="132"/>
        <v>0</v>
      </c>
      <c r="AA92" s="107"/>
      <c r="AB92" s="129">
        <f t="shared" si="133"/>
        <v>0</v>
      </c>
      <c r="AC92" s="107"/>
      <c r="AD92" s="129">
        <f t="shared" si="134"/>
        <v>0</v>
      </c>
      <c r="AE92" s="109">
        <f t="shared" si="135"/>
        <v>249847</v>
      </c>
      <c r="AF92" s="110"/>
      <c r="AG92" s="111"/>
      <c r="AH92" s="109">
        <f t="shared" si="136"/>
        <v>0</v>
      </c>
      <c r="AJ92" s="130"/>
    </row>
    <row r="93" spans="1:36" x14ac:dyDescent="0.25">
      <c r="A93" s="101" t="str">
        <f t="shared" si="109"/>
        <v>Y</v>
      </c>
      <c r="B93" s="26">
        <v>5308</v>
      </c>
      <c r="C93" s="27" t="s">
        <v>30</v>
      </c>
      <c r="D93" s="102">
        <v>3</v>
      </c>
      <c r="E93" s="103" t="s">
        <v>885</v>
      </c>
      <c r="F93" s="103">
        <v>1</v>
      </c>
      <c r="G93" s="104">
        <v>1</v>
      </c>
      <c r="H93" s="105">
        <v>3912.6666666666665</v>
      </c>
      <c r="I93" s="106">
        <f t="shared" si="137"/>
        <v>11738</v>
      </c>
      <c r="J93" s="29">
        <f t="shared" si="124"/>
        <v>11738</v>
      </c>
      <c r="K93" s="107">
        <v>1</v>
      </c>
      <c r="L93" s="108">
        <f t="shared" si="125"/>
        <v>11738</v>
      </c>
      <c r="M93" s="107"/>
      <c r="N93" s="108">
        <f t="shared" si="126"/>
        <v>0</v>
      </c>
      <c r="O93" s="107"/>
      <c r="P93" s="108">
        <f t="shared" si="127"/>
        <v>0</v>
      </c>
      <c r="Q93" s="107"/>
      <c r="R93" s="108">
        <f t="shared" si="128"/>
        <v>0</v>
      </c>
      <c r="S93" s="107"/>
      <c r="T93" s="108">
        <f t="shared" si="129"/>
        <v>0</v>
      </c>
      <c r="U93" s="107"/>
      <c r="V93" s="108">
        <f t="shared" si="130"/>
        <v>0</v>
      </c>
      <c r="W93" s="107"/>
      <c r="X93" s="108">
        <f t="shared" si="131"/>
        <v>0</v>
      </c>
      <c r="Y93" s="107"/>
      <c r="Z93" s="108">
        <f t="shared" si="132"/>
        <v>0</v>
      </c>
      <c r="AA93" s="107"/>
      <c r="AB93" s="108">
        <f t="shared" si="133"/>
        <v>0</v>
      </c>
      <c r="AC93" s="107"/>
      <c r="AD93" s="108">
        <f t="shared" si="134"/>
        <v>0</v>
      </c>
      <c r="AE93" s="109">
        <f t="shared" si="135"/>
        <v>11738</v>
      </c>
      <c r="AF93" s="110"/>
      <c r="AG93" s="111"/>
      <c r="AH93" s="109">
        <f t="shared" si="136"/>
        <v>0</v>
      </c>
      <c r="AJ93" s="111"/>
    </row>
    <row r="94" spans="1:36" x14ac:dyDescent="0.25">
      <c r="A94" s="101" t="str">
        <f t="shared" si="109"/>
        <v>N</v>
      </c>
      <c r="B94" s="26">
        <v>5309</v>
      </c>
      <c r="C94" s="27" t="s">
        <v>31</v>
      </c>
      <c r="D94" s="102"/>
      <c r="E94" s="103"/>
      <c r="F94" s="103"/>
      <c r="G94" s="104"/>
      <c r="H94" s="105"/>
      <c r="I94" s="106">
        <f t="shared" si="137"/>
        <v>0</v>
      </c>
      <c r="J94" s="29">
        <f t="shared" si="124"/>
        <v>0</v>
      </c>
      <c r="K94" s="107"/>
      <c r="L94" s="108">
        <f t="shared" si="125"/>
        <v>0</v>
      </c>
      <c r="M94" s="107"/>
      <c r="N94" s="108">
        <f t="shared" si="126"/>
        <v>0</v>
      </c>
      <c r="O94" s="107"/>
      <c r="P94" s="108">
        <f t="shared" si="127"/>
        <v>0</v>
      </c>
      <c r="Q94" s="107"/>
      <c r="R94" s="108">
        <f t="shared" si="128"/>
        <v>0</v>
      </c>
      <c r="S94" s="107"/>
      <c r="T94" s="108">
        <f t="shared" si="129"/>
        <v>0</v>
      </c>
      <c r="U94" s="107"/>
      <c r="V94" s="108">
        <f t="shared" si="130"/>
        <v>0</v>
      </c>
      <c r="W94" s="107"/>
      <c r="X94" s="108">
        <f t="shared" si="131"/>
        <v>0</v>
      </c>
      <c r="Y94" s="107"/>
      <c r="Z94" s="108">
        <f t="shared" si="132"/>
        <v>0</v>
      </c>
      <c r="AA94" s="107"/>
      <c r="AB94" s="108">
        <f t="shared" si="133"/>
        <v>0</v>
      </c>
      <c r="AC94" s="107"/>
      <c r="AD94" s="108">
        <f t="shared" si="134"/>
        <v>0</v>
      </c>
      <c r="AE94" s="109">
        <f t="shared" si="135"/>
        <v>0</v>
      </c>
      <c r="AF94" s="110"/>
      <c r="AG94" s="111"/>
      <c r="AH94" s="109">
        <f t="shared" si="136"/>
        <v>0</v>
      </c>
      <c r="AJ94" s="111"/>
    </row>
    <row r="95" spans="1:36" x14ac:dyDescent="0.25">
      <c r="A95" s="101" t="str">
        <f t="shared" si="109"/>
        <v>N</v>
      </c>
      <c r="B95" s="26">
        <v>5399</v>
      </c>
      <c r="C95" s="27" t="s">
        <v>32</v>
      </c>
      <c r="D95" s="102"/>
      <c r="E95" s="103"/>
      <c r="F95" s="103"/>
      <c r="G95" s="104"/>
      <c r="H95" s="105"/>
      <c r="I95" s="106">
        <f t="shared" si="137"/>
        <v>0</v>
      </c>
      <c r="J95" s="29">
        <f t="shared" si="124"/>
        <v>0</v>
      </c>
      <c r="K95" s="107"/>
      <c r="L95" s="108">
        <f t="shared" si="125"/>
        <v>0</v>
      </c>
      <c r="M95" s="107"/>
      <c r="N95" s="108">
        <f t="shared" si="126"/>
        <v>0</v>
      </c>
      <c r="O95" s="107"/>
      <c r="P95" s="108">
        <f t="shared" si="127"/>
        <v>0</v>
      </c>
      <c r="Q95" s="107"/>
      <c r="R95" s="108">
        <f t="shared" si="128"/>
        <v>0</v>
      </c>
      <c r="S95" s="107"/>
      <c r="T95" s="108">
        <f t="shared" si="129"/>
        <v>0</v>
      </c>
      <c r="U95" s="107"/>
      <c r="V95" s="108">
        <f t="shared" si="130"/>
        <v>0</v>
      </c>
      <c r="W95" s="107"/>
      <c r="X95" s="108">
        <f t="shared" si="131"/>
        <v>0</v>
      </c>
      <c r="Y95" s="107"/>
      <c r="Z95" s="108">
        <f t="shared" si="132"/>
        <v>0</v>
      </c>
      <c r="AA95" s="107"/>
      <c r="AB95" s="108">
        <f t="shared" si="133"/>
        <v>0</v>
      </c>
      <c r="AC95" s="107"/>
      <c r="AD95" s="108">
        <f t="shared" si="134"/>
        <v>0</v>
      </c>
      <c r="AE95" s="109">
        <f t="shared" si="135"/>
        <v>0</v>
      </c>
      <c r="AF95" s="110"/>
      <c r="AG95" s="111"/>
      <c r="AH95" s="109">
        <f t="shared" si="136"/>
        <v>0</v>
      </c>
      <c r="AJ95" s="111"/>
    </row>
    <row r="96" spans="1:36" x14ac:dyDescent="0.25">
      <c r="A96" s="101" t="str">
        <f t="shared" si="109"/>
        <v>N</v>
      </c>
      <c r="B96" s="26">
        <v>5703</v>
      </c>
      <c r="C96" s="27" t="s">
        <v>33</v>
      </c>
      <c r="D96" s="102"/>
      <c r="E96" s="103"/>
      <c r="F96" s="103"/>
      <c r="G96" s="104"/>
      <c r="H96" s="105"/>
      <c r="I96" s="106">
        <f t="shared" si="137"/>
        <v>0</v>
      </c>
      <c r="J96" s="29">
        <f t="shared" si="124"/>
        <v>0</v>
      </c>
      <c r="K96" s="107"/>
      <c r="L96" s="108">
        <f t="shared" si="125"/>
        <v>0</v>
      </c>
      <c r="M96" s="107"/>
      <c r="N96" s="108">
        <f t="shared" si="126"/>
        <v>0</v>
      </c>
      <c r="O96" s="107"/>
      <c r="P96" s="108">
        <f t="shared" si="127"/>
        <v>0</v>
      </c>
      <c r="Q96" s="107"/>
      <c r="R96" s="108">
        <f t="shared" si="128"/>
        <v>0</v>
      </c>
      <c r="S96" s="107"/>
      <c r="T96" s="108">
        <f t="shared" si="129"/>
        <v>0</v>
      </c>
      <c r="U96" s="107"/>
      <c r="V96" s="108">
        <f t="shared" si="130"/>
        <v>0</v>
      </c>
      <c r="W96" s="107"/>
      <c r="X96" s="108">
        <f t="shared" si="131"/>
        <v>0</v>
      </c>
      <c r="Y96" s="107"/>
      <c r="Z96" s="108">
        <f t="shared" si="132"/>
        <v>0</v>
      </c>
      <c r="AA96" s="107"/>
      <c r="AB96" s="108">
        <f t="shared" si="133"/>
        <v>0</v>
      </c>
      <c r="AC96" s="107"/>
      <c r="AD96" s="108">
        <f t="shared" si="134"/>
        <v>0</v>
      </c>
      <c r="AE96" s="109">
        <f t="shared" si="135"/>
        <v>0</v>
      </c>
      <c r="AF96" s="110"/>
      <c r="AG96" s="111"/>
      <c r="AH96" s="109">
        <f t="shared" si="136"/>
        <v>0</v>
      </c>
      <c r="AJ96" s="111"/>
    </row>
    <row r="97" spans="1:36" x14ac:dyDescent="0.25">
      <c r="A97" s="101" t="str">
        <f t="shared" si="109"/>
        <v>N</v>
      </c>
      <c r="B97" s="26">
        <v>5704</v>
      </c>
      <c r="C97" s="27" t="s">
        <v>34</v>
      </c>
      <c r="D97" s="102"/>
      <c r="E97" s="103"/>
      <c r="F97" s="103"/>
      <c r="G97" s="104"/>
      <c r="H97" s="105"/>
      <c r="I97" s="106">
        <f t="shared" si="137"/>
        <v>0</v>
      </c>
      <c r="J97" s="29">
        <f t="shared" si="124"/>
        <v>0</v>
      </c>
      <c r="K97" s="107"/>
      <c r="L97" s="108">
        <f t="shared" si="125"/>
        <v>0</v>
      </c>
      <c r="M97" s="107"/>
      <c r="N97" s="108">
        <f t="shared" si="126"/>
        <v>0</v>
      </c>
      <c r="O97" s="107"/>
      <c r="P97" s="108">
        <f t="shared" si="127"/>
        <v>0</v>
      </c>
      <c r="Q97" s="107"/>
      <c r="R97" s="108">
        <f t="shared" si="128"/>
        <v>0</v>
      </c>
      <c r="S97" s="107"/>
      <c r="T97" s="108">
        <f t="shared" si="129"/>
        <v>0</v>
      </c>
      <c r="U97" s="107"/>
      <c r="V97" s="108">
        <f t="shared" si="130"/>
        <v>0</v>
      </c>
      <c r="W97" s="107"/>
      <c r="X97" s="108">
        <f t="shared" si="131"/>
        <v>0</v>
      </c>
      <c r="Y97" s="107"/>
      <c r="Z97" s="108">
        <f t="shared" si="132"/>
        <v>0</v>
      </c>
      <c r="AA97" s="107"/>
      <c r="AB97" s="108">
        <f t="shared" si="133"/>
        <v>0</v>
      </c>
      <c r="AC97" s="107"/>
      <c r="AD97" s="108">
        <f t="shared" si="134"/>
        <v>0</v>
      </c>
      <c r="AE97" s="109">
        <f t="shared" si="135"/>
        <v>0</v>
      </c>
      <c r="AF97" s="110"/>
      <c r="AG97" s="111"/>
      <c r="AH97" s="109">
        <f t="shared" si="136"/>
        <v>0</v>
      </c>
      <c r="AJ97" s="111"/>
    </row>
    <row r="98" spans="1:36" x14ac:dyDescent="0.25">
      <c r="A98" s="101" t="str">
        <f t="shared" si="109"/>
        <v>N</v>
      </c>
      <c r="B98" s="26">
        <v>5705</v>
      </c>
      <c r="C98" s="27" t="s">
        <v>35</v>
      </c>
      <c r="D98" s="102"/>
      <c r="E98" s="103"/>
      <c r="F98" s="103"/>
      <c r="G98" s="104"/>
      <c r="H98" s="105"/>
      <c r="I98" s="106">
        <f t="shared" si="137"/>
        <v>0</v>
      </c>
      <c r="J98" s="29">
        <f t="shared" si="124"/>
        <v>0</v>
      </c>
      <c r="K98" s="107"/>
      <c r="L98" s="108">
        <f t="shared" si="125"/>
        <v>0</v>
      </c>
      <c r="M98" s="107"/>
      <c r="N98" s="108">
        <f t="shared" si="126"/>
        <v>0</v>
      </c>
      <c r="O98" s="107"/>
      <c r="P98" s="108">
        <f t="shared" si="127"/>
        <v>0</v>
      </c>
      <c r="Q98" s="107"/>
      <c r="R98" s="108">
        <f t="shared" si="128"/>
        <v>0</v>
      </c>
      <c r="S98" s="107"/>
      <c r="T98" s="108">
        <f t="shared" si="129"/>
        <v>0</v>
      </c>
      <c r="U98" s="107"/>
      <c r="V98" s="108">
        <f t="shared" si="130"/>
        <v>0</v>
      </c>
      <c r="W98" s="107"/>
      <c r="X98" s="108">
        <f t="shared" si="131"/>
        <v>0</v>
      </c>
      <c r="Y98" s="107"/>
      <c r="Z98" s="108">
        <f t="shared" si="132"/>
        <v>0</v>
      </c>
      <c r="AA98" s="107"/>
      <c r="AB98" s="108">
        <f t="shared" si="133"/>
        <v>0</v>
      </c>
      <c r="AC98" s="107"/>
      <c r="AD98" s="108">
        <f t="shared" si="134"/>
        <v>0</v>
      </c>
      <c r="AE98" s="109">
        <f t="shared" si="135"/>
        <v>0</v>
      </c>
      <c r="AF98" s="110"/>
      <c r="AG98" s="111"/>
      <c r="AH98" s="109">
        <f t="shared" si="136"/>
        <v>0</v>
      </c>
      <c r="AJ98" s="111"/>
    </row>
    <row r="99" spans="1:36" x14ac:dyDescent="0.25">
      <c r="A99" s="101" t="str">
        <f t="shared" si="109"/>
        <v>N</v>
      </c>
      <c r="B99" s="32"/>
      <c r="C99" s="27"/>
      <c r="D99" s="114"/>
      <c r="E99" s="115"/>
      <c r="F99" s="115"/>
      <c r="G99" s="116"/>
      <c r="H99" s="116"/>
      <c r="I99" s="28"/>
      <c r="J99" s="29"/>
      <c r="K99" s="117"/>
      <c r="L99" s="108"/>
      <c r="M99" s="117"/>
      <c r="N99" s="108"/>
      <c r="O99" s="117"/>
      <c r="P99" s="108"/>
      <c r="Q99" s="117"/>
      <c r="R99" s="108"/>
      <c r="S99" s="117"/>
      <c r="T99" s="108"/>
      <c r="U99" s="117"/>
      <c r="V99" s="108"/>
      <c r="W99" s="117"/>
      <c r="X99" s="108"/>
      <c r="Y99" s="117"/>
      <c r="Z99" s="108"/>
      <c r="AA99" s="117"/>
      <c r="AB99" s="108"/>
      <c r="AC99" s="117"/>
      <c r="AD99" s="108"/>
      <c r="AE99" s="109"/>
      <c r="AF99" s="110"/>
      <c r="AG99" s="111"/>
      <c r="AH99" s="109"/>
      <c r="AJ99" s="111"/>
    </row>
    <row r="100" spans="1:36" s="10" customFormat="1" x14ac:dyDescent="0.25">
      <c r="A100" s="1" t="str">
        <f t="shared" si="109"/>
        <v>Y</v>
      </c>
      <c r="B100" s="21">
        <v>540</v>
      </c>
      <c r="C100" s="22" t="s">
        <v>36</v>
      </c>
      <c r="D100" s="97"/>
      <c r="E100" s="22"/>
      <c r="F100" s="22"/>
      <c r="G100" s="23"/>
      <c r="H100" s="23"/>
      <c r="I100" s="23"/>
      <c r="J100" s="24">
        <f t="shared" ref="J100" si="138">SUBTOTAL(9,J101:J115)</f>
        <v>139372.23199435492</v>
      </c>
      <c r="K100" s="98"/>
      <c r="L100" s="99">
        <f t="shared" ref="L100:AE100" si="139">SUBTOTAL(9,L101:L115)</f>
        <v>0</v>
      </c>
      <c r="M100" s="98"/>
      <c r="N100" s="99">
        <f t="shared" si="139"/>
        <v>83162</v>
      </c>
      <c r="O100" s="98"/>
      <c r="P100" s="99">
        <f t="shared" ref="P100" si="140">SUBTOTAL(9,P101:P115)</f>
        <v>56210.231994354937</v>
      </c>
      <c r="Q100" s="98"/>
      <c r="R100" s="99">
        <f t="shared" ref="R100" si="141">SUBTOTAL(9,R101:R115)</f>
        <v>0</v>
      </c>
      <c r="S100" s="98"/>
      <c r="T100" s="99">
        <f t="shared" ref="T100" si="142">SUBTOTAL(9,T101:T115)</f>
        <v>0</v>
      </c>
      <c r="U100" s="98"/>
      <c r="V100" s="99">
        <f t="shared" ref="V100" si="143">SUBTOTAL(9,V101:V115)</f>
        <v>0</v>
      </c>
      <c r="W100" s="98"/>
      <c r="X100" s="99">
        <f t="shared" ref="X100" si="144">SUBTOTAL(9,X101:X115)</f>
        <v>0</v>
      </c>
      <c r="Y100" s="98"/>
      <c r="Z100" s="99">
        <f t="shared" ref="Z100" si="145">SUBTOTAL(9,Z101:Z115)</f>
        <v>0</v>
      </c>
      <c r="AA100" s="98"/>
      <c r="AB100" s="99">
        <f t="shared" ref="AB100" si="146">SUBTOTAL(9,AB101:AB115)</f>
        <v>0</v>
      </c>
      <c r="AC100" s="98"/>
      <c r="AD100" s="99">
        <f t="shared" si="139"/>
        <v>0</v>
      </c>
      <c r="AE100" s="100">
        <f t="shared" si="139"/>
        <v>139372.23199435492</v>
      </c>
      <c r="AF100" s="8"/>
      <c r="AG100" s="4"/>
      <c r="AH100" s="100">
        <f t="shared" ref="AH100" si="147">SUBTOTAL(9,AH101:AH115)</f>
        <v>0</v>
      </c>
      <c r="AJ100" s="4"/>
    </row>
    <row r="101" spans="1:36" x14ac:dyDescent="0.25">
      <c r="A101" s="101" t="str">
        <f t="shared" si="109"/>
        <v>N</v>
      </c>
      <c r="B101" s="26">
        <v>540</v>
      </c>
      <c r="C101" s="27" t="s">
        <v>36</v>
      </c>
      <c r="D101" s="102"/>
      <c r="E101" s="103"/>
      <c r="F101" s="103"/>
      <c r="G101" s="104"/>
      <c r="H101" s="105"/>
      <c r="I101" s="106">
        <f t="shared" ref="I101:I113" si="148">IF(+H101&gt;0,+D101*H101,+D101*F101*H101)</f>
        <v>0</v>
      </c>
      <c r="J101" s="29">
        <f t="shared" ref="J101:J114" si="149">+I101/J$2</f>
        <v>0</v>
      </c>
      <c r="K101" s="107"/>
      <c r="L101" s="108">
        <f t="shared" ref="L101:L114" si="150">+$J101*K101</f>
        <v>0</v>
      </c>
      <c r="M101" s="107"/>
      <c r="N101" s="108">
        <f t="shared" ref="N101:N114" si="151">+$J101*M101</f>
        <v>0</v>
      </c>
      <c r="O101" s="107"/>
      <c r="P101" s="108">
        <f t="shared" ref="P101:P114" si="152">+$J101*O101</f>
        <v>0</v>
      </c>
      <c r="Q101" s="107"/>
      <c r="R101" s="108">
        <f t="shared" ref="R101:R114" si="153">+$J101*Q101</f>
        <v>0</v>
      </c>
      <c r="S101" s="107"/>
      <c r="T101" s="108">
        <f t="shared" ref="T101:T114" si="154">+$J101*S101</f>
        <v>0</v>
      </c>
      <c r="U101" s="107"/>
      <c r="V101" s="108">
        <f t="shared" ref="V101:V114" si="155">+$J101*U101</f>
        <v>0</v>
      </c>
      <c r="W101" s="107"/>
      <c r="X101" s="108">
        <f t="shared" ref="X101:X114" si="156">+$J101*W101</f>
        <v>0</v>
      </c>
      <c r="Y101" s="107"/>
      <c r="Z101" s="108">
        <f t="shared" ref="Z101:Z114" si="157">+$J101*Y101</f>
        <v>0</v>
      </c>
      <c r="AA101" s="107"/>
      <c r="AB101" s="108">
        <f t="shared" ref="AB101:AB114" si="158">+$J101*AA101</f>
        <v>0</v>
      </c>
      <c r="AC101" s="107"/>
      <c r="AD101" s="108">
        <f t="shared" ref="AD101:AD114" si="159">+$J101*AC101</f>
        <v>0</v>
      </c>
      <c r="AE101" s="109">
        <f t="shared" ref="AE101:AE114" si="160">+L101+N101+P101+R101+T101+V101+X101+Z101+AB101+AD101</f>
        <v>0</v>
      </c>
      <c r="AF101" s="110"/>
      <c r="AG101" s="111"/>
      <c r="AH101" s="109">
        <f t="shared" ref="AH101:AH114" si="161">+J101-AE101</f>
        <v>0</v>
      </c>
      <c r="AJ101" s="111"/>
    </row>
    <row r="102" spans="1:36" x14ac:dyDescent="0.25">
      <c r="A102" s="101" t="str">
        <f t="shared" si="109"/>
        <v>Y</v>
      </c>
      <c r="B102" s="32">
        <v>5400</v>
      </c>
      <c r="C102" s="27" t="s">
        <v>37</v>
      </c>
      <c r="D102" s="102">
        <v>260950</v>
      </c>
      <c r="E102" s="103" t="s">
        <v>871</v>
      </c>
      <c r="F102" s="103">
        <v>1</v>
      </c>
      <c r="G102" s="104">
        <v>1</v>
      </c>
      <c r="H102" s="105">
        <v>0.27636328798620424</v>
      </c>
      <c r="I102" s="106">
        <f t="shared" si="148"/>
        <v>72117</v>
      </c>
      <c r="J102" s="29">
        <f t="shared" si="149"/>
        <v>72117</v>
      </c>
      <c r="K102" s="107"/>
      <c r="L102" s="108">
        <f t="shared" si="150"/>
        <v>0</v>
      </c>
      <c r="M102" s="107">
        <v>1</v>
      </c>
      <c r="N102" s="108">
        <f t="shared" si="151"/>
        <v>72117</v>
      </c>
      <c r="O102" s="107"/>
      <c r="P102" s="108">
        <f t="shared" si="152"/>
        <v>0</v>
      </c>
      <c r="Q102" s="107"/>
      <c r="R102" s="108">
        <f t="shared" si="153"/>
        <v>0</v>
      </c>
      <c r="S102" s="107"/>
      <c r="T102" s="108">
        <f t="shared" si="154"/>
        <v>0</v>
      </c>
      <c r="U102" s="107"/>
      <c r="V102" s="108">
        <f t="shared" si="155"/>
        <v>0</v>
      </c>
      <c r="W102" s="107"/>
      <c r="X102" s="108">
        <f t="shared" si="156"/>
        <v>0</v>
      </c>
      <c r="Y102" s="107"/>
      <c r="Z102" s="108">
        <f t="shared" si="157"/>
        <v>0</v>
      </c>
      <c r="AA102" s="107"/>
      <c r="AB102" s="108">
        <f t="shared" si="158"/>
        <v>0</v>
      </c>
      <c r="AC102" s="107"/>
      <c r="AD102" s="108">
        <f t="shared" si="159"/>
        <v>0</v>
      </c>
      <c r="AE102" s="109">
        <f t="shared" si="160"/>
        <v>72117</v>
      </c>
      <c r="AF102" s="110"/>
      <c r="AG102" s="111"/>
      <c r="AH102" s="109">
        <f t="shared" si="161"/>
        <v>0</v>
      </c>
      <c r="AJ102" s="111"/>
    </row>
    <row r="103" spans="1:36" x14ac:dyDescent="0.25">
      <c r="A103" s="101" t="str">
        <f t="shared" si="109"/>
        <v>N</v>
      </c>
      <c r="B103" s="32">
        <v>5401</v>
      </c>
      <c r="C103" s="27" t="s">
        <v>38</v>
      </c>
      <c r="D103" s="102"/>
      <c r="E103" s="103"/>
      <c r="F103" s="103"/>
      <c r="G103" s="104"/>
      <c r="H103" s="105"/>
      <c r="I103" s="106">
        <f t="shared" si="148"/>
        <v>0</v>
      </c>
      <c r="J103" s="29">
        <f t="shared" si="149"/>
        <v>0</v>
      </c>
      <c r="K103" s="107"/>
      <c r="L103" s="108">
        <f t="shared" si="150"/>
        <v>0</v>
      </c>
      <c r="M103" s="107"/>
      <c r="N103" s="108">
        <f t="shared" si="151"/>
        <v>0</v>
      </c>
      <c r="O103" s="107"/>
      <c r="P103" s="108">
        <f t="shared" si="152"/>
        <v>0</v>
      </c>
      <c r="Q103" s="107"/>
      <c r="R103" s="108">
        <f t="shared" si="153"/>
        <v>0</v>
      </c>
      <c r="S103" s="107"/>
      <c r="T103" s="108">
        <f t="shared" si="154"/>
        <v>0</v>
      </c>
      <c r="U103" s="107"/>
      <c r="V103" s="108">
        <f t="shared" si="155"/>
        <v>0</v>
      </c>
      <c r="W103" s="107"/>
      <c r="X103" s="108">
        <f t="shared" si="156"/>
        <v>0</v>
      </c>
      <c r="Y103" s="107"/>
      <c r="Z103" s="108">
        <f t="shared" si="157"/>
        <v>0</v>
      </c>
      <c r="AA103" s="107"/>
      <c r="AB103" s="108">
        <f t="shared" si="158"/>
        <v>0</v>
      </c>
      <c r="AC103" s="107"/>
      <c r="AD103" s="108">
        <f t="shared" si="159"/>
        <v>0</v>
      </c>
      <c r="AE103" s="109">
        <f t="shared" si="160"/>
        <v>0</v>
      </c>
      <c r="AF103" s="110"/>
      <c r="AG103" s="111"/>
      <c r="AH103" s="109">
        <f t="shared" si="161"/>
        <v>0</v>
      </c>
      <c r="AJ103" s="111"/>
    </row>
    <row r="104" spans="1:36" x14ac:dyDescent="0.25">
      <c r="A104" s="101" t="str">
        <f t="shared" si="109"/>
        <v>Y</v>
      </c>
      <c r="B104" s="32">
        <v>5403</v>
      </c>
      <c r="C104" s="27" t="s">
        <v>39</v>
      </c>
      <c r="D104" s="102">
        <v>1</v>
      </c>
      <c r="E104" s="103" t="s">
        <v>871</v>
      </c>
      <c r="F104" s="103">
        <v>1</v>
      </c>
      <c r="G104" s="104">
        <v>1</v>
      </c>
      <c r="H104" s="105">
        <v>11045</v>
      </c>
      <c r="I104" s="106">
        <f t="shared" si="148"/>
        <v>11045</v>
      </c>
      <c r="J104" s="29">
        <f t="shared" si="149"/>
        <v>11045</v>
      </c>
      <c r="K104" s="107"/>
      <c r="L104" s="108">
        <f t="shared" si="150"/>
        <v>0</v>
      </c>
      <c r="M104" s="107">
        <v>1</v>
      </c>
      <c r="N104" s="108">
        <f t="shared" si="151"/>
        <v>11045</v>
      </c>
      <c r="O104" s="107"/>
      <c r="P104" s="108">
        <f t="shared" si="152"/>
        <v>0</v>
      </c>
      <c r="Q104" s="107"/>
      <c r="R104" s="108">
        <f t="shared" si="153"/>
        <v>0</v>
      </c>
      <c r="S104" s="107"/>
      <c r="T104" s="108">
        <f t="shared" si="154"/>
        <v>0</v>
      </c>
      <c r="U104" s="107"/>
      <c r="V104" s="108">
        <f t="shared" si="155"/>
        <v>0</v>
      </c>
      <c r="W104" s="107"/>
      <c r="X104" s="108">
        <f t="shared" si="156"/>
        <v>0</v>
      </c>
      <c r="Y104" s="107"/>
      <c r="Z104" s="108">
        <f t="shared" si="157"/>
        <v>0</v>
      </c>
      <c r="AA104" s="107"/>
      <c r="AB104" s="108">
        <f t="shared" si="158"/>
        <v>0</v>
      </c>
      <c r="AC104" s="107"/>
      <c r="AD104" s="108">
        <f t="shared" si="159"/>
        <v>0</v>
      </c>
      <c r="AE104" s="109">
        <f t="shared" si="160"/>
        <v>11045</v>
      </c>
      <c r="AF104" s="110"/>
      <c r="AG104" s="111"/>
      <c r="AH104" s="109">
        <f t="shared" si="161"/>
        <v>0</v>
      </c>
      <c r="AJ104" s="111"/>
    </row>
    <row r="105" spans="1:36" x14ac:dyDescent="0.25">
      <c r="A105" s="101" t="str">
        <f t="shared" si="109"/>
        <v>N</v>
      </c>
      <c r="B105" s="32">
        <v>5404</v>
      </c>
      <c r="C105" s="27" t="s">
        <v>40</v>
      </c>
      <c r="D105" s="102"/>
      <c r="E105" s="103"/>
      <c r="F105" s="103"/>
      <c r="G105" s="104"/>
      <c r="H105" s="105"/>
      <c r="I105" s="106">
        <f t="shared" si="148"/>
        <v>0</v>
      </c>
      <c r="J105" s="29">
        <f t="shared" si="149"/>
        <v>0</v>
      </c>
      <c r="K105" s="107"/>
      <c r="L105" s="108">
        <f t="shared" si="150"/>
        <v>0</v>
      </c>
      <c r="M105" s="107"/>
      <c r="N105" s="108">
        <f t="shared" si="151"/>
        <v>0</v>
      </c>
      <c r="O105" s="107"/>
      <c r="P105" s="108">
        <f t="shared" si="152"/>
        <v>0</v>
      </c>
      <c r="Q105" s="107"/>
      <c r="R105" s="108">
        <f t="shared" si="153"/>
        <v>0</v>
      </c>
      <c r="S105" s="107"/>
      <c r="T105" s="108">
        <f t="shared" si="154"/>
        <v>0</v>
      </c>
      <c r="U105" s="107"/>
      <c r="V105" s="108">
        <f t="shared" si="155"/>
        <v>0</v>
      </c>
      <c r="W105" s="107"/>
      <c r="X105" s="108">
        <f t="shared" si="156"/>
        <v>0</v>
      </c>
      <c r="Y105" s="107"/>
      <c r="Z105" s="108">
        <f t="shared" si="157"/>
        <v>0</v>
      </c>
      <c r="AA105" s="107"/>
      <c r="AB105" s="108">
        <f t="shared" si="158"/>
        <v>0</v>
      </c>
      <c r="AC105" s="107"/>
      <c r="AD105" s="108">
        <f t="shared" si="159"/>
        <v>0</v>
      </c>
      <c r="AE105" s="109">
        <f t="shared" si="160"/>
        <v>0</v>
      </c>
      <c r="AF105" s="110"/>
      <c r="AG105" s="111"/>
      <c r="AH105" s="109">
        <f t="shared" si="161"/>
        <v>0</v>
      </c>
      <c r="AJ105" s="111"/>
    </row>
    <row r="106" spans="1:36" x14ac:dyDescent="0.25">
      <c r="A106" s="101" t="str">
        <f t="shared" si="109"/>
        <v>N</v>
      </c>
      <c r="B106" s="32">
        <v>5405</v>
      </c>
      <c r="C106" s="27" t="s">
        <v>41</v>
      </c>
      <c r="D106" s="102"/>
      <c r="E106" s="103"/>
      <c r="F106" s="103"/>
      <c r="G106" s="104"/>
      <c r="H106" s="105"/>
      <c r="I106" s="106">
        <f t="shared" si="148"/>
        <v>0</v>
      </c>
      <c r="J106" s="29">
        <f t="shared" si="149"/>
        <v>0</v>
      </c>
      <c r="K106" s="107"/>
      <c r="L106" s="108">
        <f t="shared" si="150"/>
        <v>0</v>
      </c>
      <c r="M106" s="107"/>
      <c r="N106" s="108">
        <f t="shared" si="151"/>
        <v>0</v>
      </c>
      <c r="O106" s="107"/>
      <c r="P106" s="108">
        <f t="shared" si="152"/>
        <v>0</v>
      </c>
      <c r="Q106" s="107"/>
      <c r="R106" s="108">
        <f t="shared" si="153"/>
        <v>0</v>
      </c>
      <c r="S106" s="107"/>
      <c r="T106" s="108">
        <f t="shared" si="154"/>
        <v>0</v>
      </c>
      <c r="U106" s="107"/>
      <c r="V106" s="108">
        <f t="shared" si="155"/>
        <v>0</v>
      </c>
      <c r="W106" s="107"/>
      <c r="X106" s="108">
        <f t="shared" si="156"/>
        <v>0</v>
      </c>
      <c r="Y106" s="107"/>
      <c r="Z106" s="108">
        <f t="shared" si="157"/>
        <v>0</v>
      </c>
      <c r="AA106" s="107"/>
      <c r="AB106" s="108">
        <f t="shared" si="158"/>
        <v>0</v>
      </c>
      <c r="AC106" s="107"/>
      <c r="AD106" s="108">
        <f t="shared" si="159"/>
        <v>0</v>
      </c>
      <c r="AE106" s="109">
        <f t="shared" si="160"/>
        <v>0</v>
      </c>
      <c r="AF106" s="110"/>
      <c r="AG106" s="111"/>
      <c r="AH106" s="109">
        <f t="shared" si="161"/>
        <v>0</v>
      </c>
      <c r="AJ106" s="111"/>
    </row>
    <row r="107" spans="1:36" x14ac:dyDescent="0.25">
      <c r="A107" s="101" t="str">
        <f t="shared" si="109"/>
        <v>N</v>
      </c>
      <c r="B107" s="32">
        <v>5406</v>
      </c>
      <c r="C107" s="27" t="s">
        <v>42</v>
      </c>
      <c r="D107" s="102"/>
      <c r="E107" s="103"/>
      <c r="F107" s="103"/>
      <c r="G107" s="104"/>
      <c r="H107" s="105"/>
      <c r="I107" s="106">
        <f t="shared" si="148"/>
        <v>0</v>
      </c>
      <c r="J107" s="29">
        <f t="shared" si="149"/>
        <v>0</v>
      </c>
      <c r="K107" s="107"/>
      <c r="L107" s="108">
        <f t="shared" si="150"/>
        <v>0</v>
      </c>
      <c r="M107" s="107"/>
      <c r="N107" s="108">
        <f t="shared" si="151"/>
        <v>0</v>
      </c>
      <c r="O107" s="107"/>
      <c r="P107" s="108">
        <f t="shared" si="152"/>
        <v>0</v>
      </c>
      <c r="Q107" s="107"/>
      <c r="R107" s="108">
        <f t="shared" si="153"/>
        <v>0</v>
      </c>
      <c r="S107" s="107"/>
      <c r="T107" s="108">
        <f t="shared" si="154"/>
        <v>0</v>
      </c>
      <c r="U107" s="107"/>
      <c r="V107" s="108">
        <f t="shared" si="155"/>
        <v>0</v>
      </c>
      <c r="W107" s="107"/>
      <c r="X107" s="108">
        <f t="shared" si="156"/>
        <v>0</v>
      </c>
      <c r="Y107" s="107"/>
      <c r="Z107" s="108">
        <f t="shared" si="157"/>
        <v>0</v>
      </c>
      <c r="AA107" s="107"/>
      <c r="AB107" s="108">
        <f t="shared" si="158"/>
        <v>0</v>
      </c>
      <c r="AC107" s="107"/>
      <c r="AD107" s="108">
        <f t="shared" si="159"/>
        <v>0</v>
      </c>
      <c r="AE107" s="109">
        <f t="shared" si="160"/>
        <v>0</v>
      </c>
      <c r="AF107" s="110"/>
      <c r="AG107" s="111"/>
      <c r="AH107" s="109">
        <f t="shared" si="161"/>
        <v>0</v>
      </c>
      <c r="AJ107" s="111"/>
    </row>
    <row r="108" spans="1:36" s="131" customFormat="1" x14ac:dyDescent="0.25">
      <c r="A108" s="124" t="str">
        <f t="shared" si="109"/>
        <v>N</v>
      </c>
      <c r="B108" s="32">
        <v>5407</v>
      </c>
      <c r="C108" s="125" t="s">
        <v>43</v>
      </c>
      <c r="D108" s="102"/>
      <c r="E108" s="103"/>
      <c r="F108" s="103"/>
      <c r="G108" s="104"/>
      <c r="H108" s="105"/>
      <c r="I108" s="126">
        <f t="shared" si="148"/>
        <v>0</v>
      </c>
      <c r="J108" s="127">
        <f t="shared" si="149"/>
        <v>0</v>
      </c>
      <c r="K108" s="107"/>
      <c r="L108" s="129">
        <f t="shared" si="150"/>
        <v>0</v>
      </c>
      <c r="M108" s="107"/>
      <c r="N108" s="129">
        <f t="shared" si="151"/>
        <v>0</v>
      </c>
      <c r="O108" s="107"/>
      <c r="P108" s="129">
        <f t="shared" si="152"/>
        <v>0</v>
      </c>
      <c r="Q108" s="107"/>
      <c r="R108" s="129">
        <f t="shared" si="153"/>
        <v>0</v>
      </c>
      <c r="S108" s="107"/>
      <c r="T108" s="129">
        <f t="shared" si="154"/>
        <v>0</v>
      </c>
      <c r="U108" s="107"/>
      <c r="V108" s="129">
        <f t="shared" si="155"/>
        <v>0</v>
      </c>
      <c r="W108" s="107"/>
      <c r="X108" s="129">
        <f t="shared" si="156"/>
        <v>0</v>
      </c>
      <c r="Y108" s="107"/>
      <c r="Z108" s="129">
        <f t="shared" si="157"/>
        <v>0</v>
      </c>
      <c r="AA108" s="107"/>
      <c r="AB108" s="129">
        <f t="shared" si="158"/>
        <v>0</v>
      </c>
      <c r="AC108" s="107"/>
      <c r="AD108" s="129">
        <f t="shared" si="159"/>
        <v>0</v>
      </c>
      <c r="AE108" s="109">
        <f t="shared" si="160"/>
        <v>0</v>
      </c>
      <c r="AF108" s="110"/>
      <c r="AG108" s="111"/>
      <c r="AH108" s="109">
        <f t="shared" si="161"/>
        <v>0</v>
      </c>
      <c r="AJ108" s="130"/>
    </row>
    <row r="109" spans="1:36" s="131" customFormat="1" x14ac:dyDescent="0.25">
      <c r="A109" s="124" t="str">
        <f t="shared" si="109"/>
        <v>N</v>
      </c>
      <c r="B109" s="32">
        <v>5408</v>
      </c>
      <c r="C109" s="125" t="s">
        <v>44</v>
      </c>
      <c r="D109" s="102"/>
      <c r="E109" s="103"/>
      <c r="F109" s="103"/>
      <c r="G109" s="104"/>
      <c r="H109" s="105"/>
      <c r="I109" s="126">
        <f t="shared" si="148"/>
        <v>0</v>
      </c>
      <c r="J109" s="127">
        <f t="shared" si="149"/>
        <v>0</v>
      </c>
      <c r="K109" s="107"/>
      <c r="L109" s="129">
        <f t="shared" si="150"/>
        <v>0</v>
      </c>
      <c r="M109" s="107"/>
      <c r="N109" s="129">
        <f t="shared" si="151"/>
        <v>0</v>
      </c>
      <c r="O109" s="107"/>
      <c r="P109" s="129">
        <f t="shared" si="152"/>
        <v>0</v>
      </c>
      <c r="Q109" s="107"/>
      <c r="R109" s="129">
        <f t="shared" si="153"/>
        <v>0</v>
      </c>
      <c r="S109" s="107"/>
      <c r="T109" s="129">
        <f t="shared" si="154"/>
        <v>0</v>
      </c>
      <c r="U109" s="107"/>
      <c r="V109" s="129">
        <f t="shared" si="155"/>
        <v>0</v>
      </c>
      <c r="W109" s="107"/>
      <c r="X109" s="129">
        <f t="shared" si="156"/>
        <v>0</v>
      </c>
      <c r="Y109" s="107"/>
      <c r="Z109" s="129">
        <f t="shared" si="157"/>
        <v>0</v>
      </c>
      <c r="AA109" s="107"/>
      <c r="AB109" s="129">
        <f t="shared" si="158"/>
        <v>0</v>
      </c>
      <c r="AC109" s="107"/>
      <c r="AD109" s="129">
        <f t="shared" si="159"/>
        <v>0</v>
      </c>
      <c r="AE109" s="109">
        <f t="shared" si="160"/>
        <v>0</v>
      </c>
      <c r="AF109" s="110"/>
      <c r="AG109" s="111"/>
      <c r="AH109" s="109">
        <f t="shared" si="161"/>
        <v>0</v>
      </c>
      <c r="AJ109" s="130"/>
    </row>
    <row r="110" spans="1:36" s="131" customFormat="1" x14ac:dyDescent="0.25">
      <c r="A110" s="124" t="str">
        <f t="shared" si="109"/>
        <v>N</v>
      </c>
      <c r="B110" s="32">
        <v>5409</v>
      </c>
      <c r="C110" s="125" t="s">
        <v>45</v>
      </c>
      <c r="D110" s="102"/>
      <c r="E110" s="103"/>
      <c r="F110" s="103"/>
      <c r="G110" s="104"/>
      <c r="H110" s="105"/>
      <c r="I110" s="126">
        <f t="shared" si="148"/>
        <v>0</v>
      </c>
      <c r="J110" s="127">
        <f t="shared" si="149"/>
        <v>0</v>
      </c>
      <c r="K110" s="107"/>
      <c r="L110" s="129">
        <f t="shared" si="150"/>
        <v>0</v>
      </c>
      <c r="M110" s="107"/>
      <c r="N110" s="129">
        <f t="shared" si="151"/>
        <v>0</v>
      </c>
      <c r="O110" s="107"/>
      <c r="P110" s="129">
        <f t="shared" si="152"/>
        <v>0</v>
      </c>
      <c r="Q110" s="107"/>
      <c r="R110" s="129">
        <f t="shared" si="153"/>
        <v>0</v>
      </c>
      <c r="S110" s="107"/>
      <c r="T110" s="129">
        <f t="shared" si="154"/>
        <v>0</v>
      </c>
      <c r="U110" s="107"/>
      <c r="V110" s="129">
        <f t="shared" si="155"/>
        <v>0</v>
      </c>
      <c r="W110" s="107"/>
      <c r="X110" s="129">
        <f t="shared" si="156"/>
        <v>0</v>
      </c>
      <c r="Y110" s="107"/>
      <c r="Z110" s="129">
        <f t="shared" si="157"/>
        <v>0</v>
      </c>
      <c r="AA110" s="107"/>
      <c r="AB110" s="129">
        <f t="shared" si="158"/>
        <v>0</v>
      </c>
      <c r="AC110" s="107"/>
      <c r="AD110" s="129">
        <f t="shared" si="159"/>
        <v>0</v>
      </c>
      <c r="AE110" s="109">
        <f t="shared" si="160"/>
        <v>0</v>
      </c>
      <c r="AF110" s="110"/>
      <c r="AG110" s="111"/>
      <c r="AH110" s="109">
        <f t="shared" si="161"/>
        <v>0</v>
      </c>
      <c r="AJ110" s="130"/>
    </row>
    <row r="111" spans="1:36" s="131" customFormat="1" x14ac:dyDescent="0.25">
      <c r="A111" s="124" t="str">
        <f t="shared" si="109"/>
        <v>Y</v>
      </c>
      <c r="B111" s="32">
        <v>5410</v>
      </c>
      <c r="C111" s="125" t="s">
        <v>46</v>
      </c>
      <c r="D111" s="102">
        <v>200000</v>
      </c>
      <c r="E111" s="103" t="s">
        <v>885</v>
      </c>
      <c r="F111" s="103">
        <v>1</v>
      </c>
      <c r="G111" s="104">
        <v>1</v>
      </c>
      <c r="H111" s="105">
        <v>7.4396159971774692E-2</v>
      </c>
      <c r="I111" s="126">
        <f t="shared" si="148"/>
        <v>14879.231994354939</v>
      </c>
      <c r="J111" s="127">
        <f t="shared" si="149"/>
        <v>14879.231994354939</v>
      </c>
      <c r="K111" s="107"/>
      <c r="L111" s="129">
        <f t="shared" si="150"/>
        <v>0</v>
      </c>
      <c r="M111" s="107"/>
      <c r="N111" s="129">
        <f t="shared" si="151"/>
        <v>0</v>
      </c>
      <c r="O111" s="107">
        <v>1</v>
      </c>
      <c r="P111" s="129">
        <f t="shared" si="152"/>
        <v>14879.231994354939</v>
      </c>
      <c r="Q111" s="107"/>
      <c r="R111" s="129">
        <f t="shared" si="153"/>
        <v>0</v>
      </c>
      <c r="S111" s="107"/>
      <c r="T111" s="129">
        <f t="shared" si="154"/>
        <v>0</v>
      </c>
      <c r="U111" s="107"/>
      <c r="V111" s="129">
        <f t="shared" si="155"/>
        <v>0</v>
      </c>
      <c r="W111" s="107"/>
      <c r="X111" s="129">
        <f t="shared" si="156"/>
        <v>0</v>
      </c>
      <c r="Y111" s="107"/>
      <c r="Z111" s="129">
        <f t="shared" si="157"/>
        <v>0</v>
      </c>
      <c r="AA111" s="107"/>
      <c r="AB111" s="129">
        <f t="shared" si="158"/>
        <v>0</v>
      </c>
      <c r="AC111" s="107"/>
      <c r="AD111" s="129">
        <f t="shared" si="159"/>
        <v>0</v>
      </c>
      <c r="AE111" s="109">
        <f t="shared" si="160"/>
        <v>14879.231994354939</v>
      </c>
      <c r="AF111" s="110"/>
      <c r="AG111" s="111"/>
      <c r="AH111" s="109">
        <f t="shared" si="161"/>
        <v>0</v>
      </c>
      <c r="AJ111" s="130"/>
    </row>
    <row r="112" spans="1:36" s="131" customFormat="1" x14ac:dyDescent="0.25">
      <c r="A112" s="124" t="str">
        <f t="shared" si="109"/>
        <v>N</v>
      </c>
      <c r="B112" s="32">
        <v>5411</v>
      </c>
      <c r="C112" s="125" t="s">
        <v>47</v>
      </c>
      <c r="D112" s="102"/>
      <c r="E112" s="103"/>
      <c r="F112" s="103"/>
      <c r="G112" s="104"/>
      <c r="H112" s="105"/>
      <c r="I112" s="126">
        <f t="shared" si="148"/>
        <v>0</v>
      </c>
      <c r="J112" s="127">
        <f t="shared" si="149"/>
        <v>0</v>
      </c>
      <c r="K112" s="107"/>
      <c r="L112" s="129">
        <f t="shared" si="150"/>
        <v>0</v>
      </c>
      <c r="M112" s="107"/>
      <c r="N112" s="129">
        <f t="shared" si="151"/>
        <v>0</v>
      </c>
      <c r="O112" s="107"/>
      <c r="P112" s="129">
        <f t="shared" si="152"/>
        <v>0</v>
      </c>
      <c r="Q112" s="107"/>
      <c r="R112" s="129">
        <f t="shared" si="153"/>
        <v>0</v>
      </c>
      <c r="S112" s="107"/>
      <c r="T112" s="129">
        <f t="shared" si="154"/>
        <v>0</v>
      </c>
      <c r="U112" s="107"/>
      <c r="V112" s="129">
        <f t="shared" si="155"/>
        <v>0</v>
      </c>
      <c r="W112" s="107"/>
      <c r="X112" s="129">
        <f t="shared" si="156"/>
        <v>0</v>
      </c>
      <c r="Y112" s="107"/>
      <c r="Z112" s="129">
        <f t="shared" si="157"/>
        <v>0</v>
      </c>
      <c r="AA112" s="107"/>
      <c r="AB112" s="129">
        <f t="shared" si="158"/>
        <v>0</v>
      </c>
      <c r="AC112" s="107"/>
      <c r="AD112" s="129">
        <f t="shared" si="159"/>
        <v>0</v>
      </c>
      <c r="AE112" s="109">
        <f t="shared" si="160"/>
        <v>0</v>
      </c>
      <c r="AF112" s="110"/>
      <c r="AG112" s="111"/>
      <c r="AH112" s="109">
        <f t="shared" si="161"/>
        <v>0</v>
      </c>
      <c r="AJ112" s="130"/>
    </row>
    <row r="113" spans="1:36" s="131" customFormat="1" x14ac:dyDescent="0.25">
      <c r="A113" s="124" t="str">
        <f t="shared" si="109"/>
        <v>N</v>
      </c>
      <c r="B113" s="32">
        <v>5412</v>
      </c>
      <c r="C113" s="125" t="s">
        <v>48</v>
      </c>
      <c r="D113" s="102"/>
      <c r="E113" s="103"/>
      <c r="F113" s="103"/>
      <c r="G113" s="104"/>
      <c r="H113" s="105"/>
      <c r="I113" s="126">
        <f t="shared" si="148"/>
        <v>0</v>
      </c>
      <c r="J113" s="127">
        <f t="shared" si="149"/>
        <v>0</v>
      </c>
      <c r="K113" s="107"/>
      <c r="L113" s="129">
        <f t="shared" si="150"/>
        <v>0</v>
      </c>
      <c r="M113" s="107"/>
      <c r="N113" s="129">
        <f t="shared" si="151"/>
        <v>0</v>
      </c>
      <c r="O113" s="107"/>
      <c r="P113" s="129">
        <f t="shared" si="152"/>
        <v>0</v>
      </c>
      <c r="Q113" s="107"/>
      <c r="R113" s="129">
        <f t="shared" si="153"/>
        <v>0</v>
      </c>
      <c r="S113" s="107"/>
      <c r="T113" s="129">
        <f t="shared" si="154"/>
        <v>0</v>
      </c>
      <c r="U113" s="107"/>
      <c r="V113" s="129">
        <f t="shared" si="155"/>
        <v>0</v>
      </c>
      <c r="W113" s="107"/>
      <c r="X113" s="129">
        <f t="shared" si="156"/>
        <v>0</v>
      </c>
      <c r="Y113" s="107"/>
      <c r="Z113" s="129">
        <f t="shared" si="157"/>
        <v>0</v>
      </c>
      <c r="AA113" s="107"/>
      <c r="AB113" s="129">
        <f t="shared" si="158"/>
        <v>0</v>
      </c>
      <c r="AC113" s="107"/>
      <c r="AD113" s="129">
        <f t="shared" si="159"/>
        <v>0</v>
      </c>
      <c r="AE113" s="109">
        <f t="shared" si="160"/>
        <v>0</v>
      </c>
      <c r="AF113" s="110"/>
      <c r="AG113" s="111"/>
      <c r="AH113" s="109">
        <f t="shared" si="161"/>
        <v>0</v>
      </c>
      <c r="AJ113" s="130"/>
    </row>
    <row r="114" spans="1:36" s="131" customFormat="1" x14ac:dyDescent="0.25">
      <c r="A114" s="124" t="str">
        <f t="shared" si="109"/>
        <v>Y</v>
      </c>
      <c r="B114" s="32">
        <v>5499</v>
      </c>
      <c r="C114" s="125" t="s">
        <v>49</v>
      </c>
      <c r="D114" s="102">
        <v>1</v>
      </c>
      <c r="E114" s="103" t="s">
        <v>885</v>
      </c>
      <c r="F114" s="103">
        <v>1</v>
      </c>
      <c r="G114" s="104">
        <v>1</v>
      </c>
      <c r="H114" s="105">
        <v>41331</v>
      </c>
      <c r="I114" s="126">
        <f>IF(+H114&gt;0,+D114*H114,+D114*F114*H114)</f>
        <v>41331</v>
      </c>
      <c r="J114" s="127">
        <f t="shared" si="149"/>
        <v>41331</v>
      </c>
      <c r="K114" s="107"/>
      <c r="L114" s="129">
        <f t="shared" si="150"/>
        <v>0</v>
      </c>
      <c r="M114" s="107"/>
      <c r="N114" s="129">
        <f t="shared" si="151"/>
        <v>0</v>
      </c>
      <c r="O114" s="107">
        <v>1</v>
      </c>
      <c r="P114" s="129">
        <f t="shared" si="152"/>
        <v>41331</v>
      </c>
      <c r="Q114" s="107"/>
      <c r="R114" s="129">
        <f t="shared" si="153"/>
        <v>0</v>
      </c>
      <c r="S114" s="107"/>
      <c r="T114" s="129">
        <f t="shared" si="154"/>
        <v>0</v>
      </c>
      <c r="U114" s="107"/>
      <c r="V114" s="129">
        <f t="shared" si="155"/>
        <v>0</v>
      </c>
      <c r="W114" s="107"/>
      <c r="X114" s="129">
        <f t="shared" si="156"/>
        <v>0</v>
      </c>
      <c r="Y114" s="107"/>
      <c r="Z114" s="129">
        <f t="shared" si="157"/>
        <v>0</v>
      </c>
      <c r="AA114" s="107"/>
      <c r="AB114" s="129">
        <f t="shared" si="158"/>
        <v>0</v>
      </c>
      <c r="AC114" s="107"/>
      <c r="AD114" s="129">
        <f t="shared" si="159"/>
        <v>0</v>
      </c>
      <c r="AE114" s="109">
        <f t="shared" si="160"/>
        <v>41331</v>
      </c>
      <c r="AF114" s="110"/>
      <c r="AG114" s="111"/>
      <c r="AH114" s="109">
        <f t="shared" si="161"/>
        <v>0</v>
      </c>
      <c r="AJ114" s="130"/>
    </row>
    <row r="115" spans="1:36" x14ac:dyDescent="0.25">
      <c r="A115" s="101" t="str">
        <f t="shared" si="109"/>
        <v>N</v>
      </c>
      <c r="B115" s="33"/>
      <c r="C115" s="34"/>
      <c r="D115" s="119"/>
      <c r="E115" s="120"/>
      <c r="F115" s="120"/>
      <c r="G115" s="111"/>
      <c r="H115" s="111"/>
      <c r="I115" s="4"/>
      <c r="J115" s="35"/>
      <c r="K115" s="121"/>
      <c r="L115" s="122"/>
      <c r="M115" s="121"/>
      <c r="N115" s="122"/>
      <c r="O115" s="121"/>
      <c r="P115" s="122"/>
      <c r="Q115" s="121"/>
      <c r="R115" s="122"/>
      <c r="S115" s="121"/>
      <c r="T115" s="122"/>
      <c r="U115" s="121"/>
      <c r="V115" s="122"/>
      <c r="W115" s="121"/>
      <c r="X115" s="122"/>
      <c r="Y115" s="121"/>
      <c r="Z115" s="122"/>
      <c r="AA115" s="121"/>
      <c r="AB115" s="122"/>
      <c r="AC115" s="121"/>
      <c r="AD115" s="122"/>
      <c r="AE115" s="132"/>
      <c r="AF115" s="110"/>
      <c r="AG115" s="111"/>
      <c r="AH115" s="132"/>
      <c r="AJ115" s="111"/>
    </row>
    <row r="116" spans="1:36" s="10" customFormat="1" x14ac:dyDescent="0.25">
      <c r="A116" s="1" t="str">
        <f t="shared" si="109"/>
        <v>Y</v>
      </c>
      <c r="B116" s="21">
        <v>550</v>
      </c>
      <c r="C116" s="22" t="s">
        <v>50</v>
      </c>
      <c r="D116" s="97"/>
      <c r="E116" s="22"/>
      <c r="F116" s="22"/>
      <c r="G116" s="23"/>
      <c r="H116" s="23"/>
      <c r="I116" s="23"/>
      <c r="J116" s="24">
        <f t="shared" ref="J116" si="162">SUBTOTAL(9,J117:J123)</f>
        <v>4701.1429460564232</v>
      </c>
      <c r="K116" s="98"/>
      <c r="L116" s="99">
        <f t="shared" ref="L116:AE116" si="163">SUBTOTAL(9,L117:L123)</f>
        <v>4701.1429460564232</v>
      </c>
      <c r="M116" s="98"/>
      <c r="N116" s="99">
        <f t="shared" si="163"/>
        <v>0</v>
      </c>
      <c r="O116" s="98"/>
      <c r="P116" s="99">
        <f t="shared" ref="P116" si="164">SUBTOTAL(9,P117:P123)</f>
        <v>0</v>
      </c>
      <c r="Q116" s="98"/>
      <c r="R116" s="99">
        <f t="shared" ref="R116" si="165">SUBTOTAL(9,R117:R123)</f>
        <v>0</v>
      </c>
      <c r="S116" s="98"/>
      <c r="T116" s="99">
        <f t="shared" ref="T116" si="166">SUBTOTAL(9,T117:T123)</f>
        <v>0</v>
      </c>
      <c r="U116" s="98"/>
      <c r="V116" s="99">
        <f t="shared" ref="V116" si="167">SUBTOTAL(9,V117:V123)</f>
        <v>0</v>
      </c>
      <c r="W116" s="98"/>
      <c r="X116" s="99">
        <f t="shared" ref="X116" si="168">SUBTOTAL(9,X117:X123)</f>
        <v>0</v>
      </c>
      <c r="Y116" s="98"/>
      <c r="Z116" s="99">
        <f t="shared" ref="Z116" si="169">SUBTOTAL(9,Z117:Z123)</f>
        <v>0</v>
      </c>
      <c r="AA116" s="98"/>
      <c r="AB116" s="99">
        <f t="shared" ref="AB116" si="170">SUBTOTAL(9,AB117:AB123)</f>
        <v>0</v>
      </c>
      <c r="AC116" s="98"/>
      <c r="AD116" s="99">
        <f t="shared" si="163"/>
        <v>0</v>
      </c>
      <c r="AE116" s="100">
        <f t="shared" si="163"/>
        <v>4701.1429460564232</v>
      </c>
      <c r="AF116" s="8"/>
      <c r="AG116" s="4"/>
      <c r="AH116" s="100">
        <f t="shared" ref="AH116" si="171">SUBTOTAL(9,AH117:AH123)</f>
        <v>0</v>
      </c>
      <c r="AJ116" s="4"/>
    </row>
    <row r="117" spans="1:36" x14ac:dyDescent="0.25">
      <c r="A117" s="101" t="str">
        <f t="shared" si="109"/>
        <v>N</v>
      </c>
      <c r="B117" s="26">
        <v>550</v>
      </c>
      <c r="C117" s="27" t="s">
        <v>50</v>
      </c>
      <c r="D117" s="102"/>
      <c r="E117" s="103"/>
      <c r="F117" s="103"/>
      <c r="G117" s="104"/>
      <c r="H117" s="105"/>
      <c r="I117" s="106">
        <f t="shared" ref="I117:I122" si="172">IF(+H117&gt;0,+D117*H117,+D117*F117*H117)</f>
        <v>0</v>
      </c>
      <c r="J117" s="29">
        <f t="shared" ref="J117:J122" si="173">+I117/J$2</f>
        <v>0</v>
      </c>
      <c r="K117" s="107"/>
      <c r="L117" s="108">
        <f t="shared" ref="L117:L122" si="174">+$J117*K117</f>
        <v>0</v>
      </c>
      <c r="M117" s="107"/>
      <c r="N117" s="108">
        <f t="shared" ref="N117:N122" si="175">+$J117*M117</f>
        <v>0</v>
      </c>
      <c r="O117" s="107"/>
      <c r="P117" s="108">
        <f t="shared" ref="P117:P122" si="176">+$J117*O117</f>
        <v>0</v>
      </c>
      <c r="Q117" s="107"/>
      <c r="R117" s="108">
        <f t="shared" ref="R117:R122" si="177">+$J117*Q117</f>
        <v>0</v>
      </c>
      <c r="S117" s="107"/>
      <c r="T117" s="108">
        <f t="shared" ref="T117:T122" si="178">+$J117*S117</f>
        <v>0</v>
      </c>
      <c r="U117" s="107"/>
      <c r="V117" s="108">
        <f t="shared" ref="V117:V122" si="179">+$J117*U117</f>
        <v>0</v>
      </c>
      <c r="W117" s="107"/>
      <c r="X117" s="108">
        <f t="shared" ref="X117:X122" si="180">+$J117*W117</f>
        <v>0</v>
      </c>
      <c r="Y117" s="107"/>
      <c r="Z117" s="108">
        <f t="shared" ref="Z117:Z122" si="181">+$J117*Y117</f>
        <v>0</v>
      </c>
      <c r="AA117" s="107"/>
      <c r="AB117" s="108">
        <f t="shared" ref="AB117:AB122" si="182">+$J117*AA117</f>
        <v>0</v>
      </c>
      <c r="AC117" s="107"/>
      <c r="AD117" s="108">
        <f t="shared" ref="AD117:AD122" si="183">+$J117*AC117</f>
        <v>0</v>
      </c>
      <c r="AE117" s="109">
        <f t="shared" ref="AE117:AE122" si="184">+L117+N117+P117+R117+T117+V117+X117+Z117+AB117+AD117</f>
        <v>0</v>
      </c>
      <c r="AF117" s="110"/>
      <c r="AG117" s="111"/>
      <c r="AH117" s="109">
        <f t="shared" ref="AH117:AH122" si="185">+J117-AE117</f>
        <v>0</v>
      </c>
      <c r="AJ117" s="111"/>
    </row>
    <row r="118" spans="1:36" x14ac:dyDescent="0.25">
      <c r="A118" s="101" t="str">
        <f t="shared" si="109"/>
        <v>N</v>
      </c>
      <c r="B118" s="26">
        <v>5500</v>
      </c>
      <c r="C118" s="27" t="s">
        <v>51</v>
      </c>
      <c r="D118" s="102"/>
      <c r="E118" s="103"/>
      <c r="F118" s="103"/>
      <c r="G118" s="104"/>
      <c r="H118" s="105"/>
      <c r="I118" s="106">
        <f t="shared" si="172"/>
        <v>0</v>
      </c>
      <c r="J118" s="29">
        <f t="shared" si="173"/>
        <v>0</v>
      </c>
      <c r="K118" s="107"/>
      <c r="L118" s="108">
        <f t="shared" si="174"/>
        <v>0</v>
      </c>
      <c r="M118" s="107"/>
      <c r="N118" s="108">
        <f t="shared" si="175"/>
        <v>0</v>
      </c>
      <c r="O118" s="107"/>
      <c r="P118" s="108">
        <f t="shared" si="176"/>
        <v>0</v>
      </c>
      <c r="Q118" s="107"/>
      <c r="R118" s="108">
        <f t="shared" si="177"/>
        <v>0</v>
      </c>
      <c r="S118" s="107"/>
      <c r="T118" s="108">
        <f t="shared" si="178"/>
        <v>0</v>
      </c>
      <c r="U118" s="107"/>
      <c r="V118" s="108">
        <f t="shared" si="179"/>
        <v>0</v>
      </c>
      <c r="W118" s="107"/>
      <c r="X118" s="108">
        <f t="shared" si="180"/>
        <v>0</v>
      </c>
      <c r="Y118" s="107"/>
      <c r="Z118" s="108">
        <f t="shared" si="181"/>
        <v>0</v>
      </c>
      <c r="AA118" s="107"/>
      <c r="AB118" s="108">
        <f t="shared" si="182"/>
        <v>0</v>
      </c>
      <c r="AC118" s="107"/>
      <c r="AD118" s="108">
        <f t="shared" si="183"/>
        <v>0</v>
      </c>
      <c r="AE118" s="109">
        <f t="shared" si="184"/>
        <v>0</v>
      </c>
      <c r="AF118" s="110"/>
      <c r="AG118" s="111"/>
      <c r="AH118" s="109">
        <f t="shared" si="185"/>
        <v>0</v>
      </c>
      <c r="AJ118" s="111"/>
    </row>
    <row r="119" spans="1:36" x14ac:dyDescent="0.25">
      <c r="A119" s="101" t="str">
        <f t="shared" si="109"/>
        <v>Y</v>
      </c>
      <c r="B119" s="26">
        <v>5502</v>
      </c>
      <c r="C119" s="27" t="s">
        <v>361</v>
      </c>
      <c r="D119" s="102">
        <v>40</v>
      </c>
      <c r="E119" s="103" t="s">
        <v>883</v>
      </c>
      <c r="F119" s="103">
        <v>1</v>
      </c>
      <c r="G119" s="104">
        <v>1</v>
      </c>
      <c r="H119" s="105">
        <v>81.835775968952163</v>
      </c>
      <c r="I119" s="106">
        <f t="shared" si="172"/>
        <v>3273.4310387580863</v>
      </c>
      <c r="J119" s="29">
        <f t="shared" si="173"/>
        <v>3273.4310387580863</v>
      </c>
      <c r="K119" s="107">
        <v>1</v>
      </c>
      <c r="L119" s="108">
        <f t="shared" si="174"/>
        <v>3273.4310387580863</v>
      </c>
      <c r="M119" s="107"/>
      <c r="N119" s="108">
        <f t="shared" si="175"/>
        <v>0</v>
      </c>
      <c r="O119" s="107"/>
      <c r="P119" s="108">
        <f t="shared" si="176"/>
        <v>0</v>
      </c>
      <c r="Q119" s="107"/>
      <c r="R119" s="108">
        <f t="shared" si="177"/>
        <v>0</v>
      </c>
      <c r="S119" s="107"/>
      <c r="T119" s="108">
        <f t="shared" si="178"/>
        <v>0</v>
      </c>
      <c r="U119" s="107"/>
      <c r="V119" s="108">
        <f t="shared" si="179"/>
        <v>0</v>
      </c>
      <c r="W119" s="107"/>
      <c r="X119" s="108">
        <f t="shared" si="180"/>
        <v>0</v>
      </c>
      <c r="Y119" s="107"/>
      <c r="Z119" s="108">
        <f t="shared" si="181"/>
        <v>0</v>
      </c>
      <c r="AA119" s="107"/>
      <c r="AB119" s="108">
        <f t="shared" si="182"/>
        <v>0</v>
      </c>
      <c r="AC119" s="107"/>
      <c r="AD119" s="108">
        <f t="shared" si="183"/>
        <v>0</v>
      </c>
      <c r="AE119" s="109">
        <f t="shared" si="184"/>
        <v>3273.4310387580863</v>
      </c>
      <c r="AF119" s="110"/>
      <c r="AG119" s="111"/>
      <c r="AH119" s="109">
        <f t="shared" si="185"/>
        <v>0</v>
      </c>
      <c r="AJ119" s="111"/>
    </row>
    <row r="120" spans="1:36" x14ac:dyDescent="0.25">
      <c r="A120" s="101" t="str">
        <f t="shared" si="109"/>
        <v>N</v>
      </c>
      <c r="B120" s="26">
        <v>5503</v>
      </c>
      <c r="C120" s="27" t="s">
        <v>450</v>
      </c>
      <c r="D120" s="102"/>
      <c r="E120" s="103"/>
      <c r="F120" s="103"/>
      <c r="G120" s="104"/>
      <c r="H120" s="105"/>
      <c r="I120" s="106">
        <f t="shared" si="172"/>
        <v>0</v>
      </c>
      <c r="J120" s="29">
        <f t="shared" si="173"/>
        <v>0</v>
      </c>
      <c r="K120" s="107"/>
      <c r="L120" s="108">
        <f t="shared" si="174"/>
        <v>0</v>
      </c>
      <c r="M120" s="107"/>
      <c r="N120" s="108">
        <f t="shared" si="175"/>
        <v>0</v>
      </c>
      <c r="O120" s="107"/>
      <c r="P120" s="108">
        <f t="shared" si="176"/>
        <v>0</v>
      </c>
      <c r="Q120" s="107"/>
      <c r="R120" s="108">
        <f t="shared" si="177"/>
        <v>0</v>
      </c>
      <c r="S120" s="107"/>
      <c r="T120" s="108">
        <f t="shared" si="178"/>
        <v>0</v>
      </c>
      <c r="U120" s="107"/>
      <c r="V120" s="108">
        <f t="shared" si="179"/>
        <v>0</v>
      </c>
      <c r="W120" s="107"/>
      <c r="X120" s="108">
        <f t="shared" si="180"/>
        <v>0</v>
      </c>
      <c r="Y120" s="107"/>
      <c r="Z120" s="108">
        <f t="shared" si="181"/>
        <v>0</v>
      </c>
      <c r="AA120" s="107"/>
      <c r="AB120" s="108">
        <f t="shared" si="182"/>
        <v>0</v>
      </c>
      <c r="AC120" s="107"/>
      <c r="AD120" s="108">
        <f t="shared" si="183"/>
        <v>0</v>
      </c>
      <c r="AE120" s="109">
        <f t="shared" si="184"/>
        <v>0</v>
      </c>
      <c r="AF120" s="110"/>
      <c r="AG120" s="111"/>
      <c r="AH120" s="109">
        <f t="shared" si="185"/>
        <v>0</v>
      </c>
      <c r="AJ120" s="111"/>
    </row>
    <row r="121" spans="1:36" x14ac:dyDescent="0.25">
      <c r="A121" s="101" t="str">
        <f t="shared" si="109"/>
        <v>Y</v>
      </c>
      <c r="B121" s="26">
        <v>5504</v>
      </c>
      <c r="C121" s="27" t="s">
        <v>362</v>
      </c>
      <c r="D121" s="102">
        <v>100</v>
      </c>
      <c r="E121" s="103" t="s">
        <v>888</v>
      </c>
      <c r="F121" s="103">
        <v>1</v>
      </c>
      <c r="G121" s="104">
        <v>1</v>
      </c>
      <c r="H121" s="105">
        <v>14.277119072983373</v>
      </c>
      <c r="I121" s="106">
        <f t="shared" si="172"/>
        <v>1427.7119072983373</v>
      </c>
      <c r="J121" s="29">
        <f t="shared" si="173"/>
        <v>1427.7119072983373</v>
      </c>
      <c r="K121" s="107">
        <v>1</v>
      </c>
      <c r="L121" s="108">
        <f t="shared" si="174"/>
        <v>1427.7119072983373</v>
      </c>
      <c r="M121" s="107"/>
      <c r="N121" s="108">
        <f t="shared" si="175"/>
        <v>0</v>
      </c>
      <c r="O121" s="107"/>
      <c r="P121" s="108">
        <f t="shared" si="176"/>
        <v>0</v>
      </c>
      <c r="Q121" s="107"/>
      <c r="R121" s="108">
        <f t="shared" si="177"/>
        <v>0</v>
      </c>
      <c r="S121" s="107"/>
      <c r="T121" s="108">
        <f t="shared" si="178"/>
        <v>0</v>
      </c>
      <c r="U121" s="107"/>
      <c r="V121" s="108">
        <f t="shared" si="179"/>
        <v>0</v>
      </c>
      <c r="W121" s="107"/>
      <c r="X121" s="108">
        <f t="shared" si="180"/>
        <v>0</v>
      </c>
      <c r="Y121" s="107"/>
      <c r="Z121" s="108">
        <f t="shared" si="181"/>
        <v>0</v>
      </c>
      <c r="AA121" s="107"/>
      <c r="AB121" s="108">
        <f t="shared" si="182"/>
        <v>0</v>
      </c>
      <c r="AC121" s="107"/>
      <c r="AD121" s="108">
        <f t="shared" si="183"/>
        <v>0</v>
      </c>
      <c r="AE121" s="109">
        <f t="shared" si="184"/>
        <v>1427.7119072983373</v>
      </c>
      <c r="AF121" s="110"/>
      <c r="AG121" s="111"/>
      <c r="AH121" s="109">
        <f t="shared" si="185"/>
        <v>0</v>
      </c>
      <c r="AJ121" s="111"/>
    </row>
    <row r="122" spans="1:36" x14ac:dyDescent="0.25">
      <c r="A122" s="101" t="str">
        <f t="shared" si="109"/>
        <v>N</v>
      </c>
      <c r="B122" s="26">
        <v>5599</v>
      </c>
      <c r="C122" s="27" t="s">
        <v>363</v>
      </c>
      <c r="D122" s="102"/>
      <c r="E122" s="103"/>
      <c r="F122" s="103"/>
      <c r="G122" s="104"/>
      <c r="H122" s="105"/>
      <c r="I122" s="106">
        <f t="shared" si="172"/>
        <v>0</v>
      </c>
      <c r="J122" s="29">
        <f t="shared" si="173"/>
        <v>0</v>
      </c>
      <c r="K122" s="107"/>
      <c r="L122" s="108">
        <f t="shared" si="174"/>
        <v>0</v>
      </c>
      <c r="M122" s="107"/>
      <c r="N122" s="108">
        <f t="shared" si="175"/>
        <v>0</v>
      </c>
      <c r="O122" s="107"/>
      <c r="P122" s="108">
        <f t="shared" si="176"/>
        <v>0</v>
      </c>
      <c r="Q122" s="107"/>
      <c r="R122" s="108">
        <f t="shared" si="177"/>
        <v>0</v>
      </c>
      <c r="S122" s="107"/>
      <c r="T122" s="108">
        <f t="shared" si="178"/>
        <v>0</v>
      </c>
      <c r="U122" s="107"/>
      <c r="V122" s="108">
        <f t="shared" si="179"/>
        <v>0</v>
      </c>
      <c r="W122" s="107"/>
      <c r="X122" s="108">
        <f t="shared" si="180"/>
        <v>0</v>
      </c>
      <c r="Y122" s="107"/>
      <c r="Z122" s="108">
        <f t="shared" si="181"/>
        <v>0</v>
      </c>
      <c r="AA122" s="107"/>
      <c r="AB122" s="108">
        <f t="shared" si="182"/>
        <v>0</v>
      </c>
      <c r="AC122" s="107"/>
      <c r="AD122" s="108">
        <f t="shared" si="183"/>
        <v>0</v>
      </c>
      <c r="AE122" s="109">
        <f t="shared" si="184"/>
        <v>0</v>
      </c>
      <c r="AF122" s="110"/>
      <c r="AG122" s="111"/>
      <c r="AH122" s="109">
        <f t="shared" si="185"/>
        <v>0</v>
      </c>
      <c r="AJ122" s="111"/>
    </row>
    <row r="123" spans="1:36" x14ac:dyDescent="0.25">
      <c r="A123" s="101" t="str">
        <f t="shared" si="109"/>
        <v>N</v>
      </c>
      <c r="B123" s="32"/>
      <c r="C123" s="27"/>
      <c r="D123" s="114"/>
      <c r="E123" s="115"/>
      <c r="F123" s="115"/>
      <c r="G123" s="116"/>
      <c r="H123" s="116"/>
      <c r="I123" s="28"/>
      <c r="J123" s="29"/>
      <c r="K123" s="117"/>
      <c r="L123" s="108"/>
      <c r="M123" s="117"/>
      <c r="N123" s="108"/>
      <c r="O123" s="117"/>
      <c r="P123" s="108"/>
      <c r="Q123" s="117"/>
      <c r="R123" s="108"/>
      <c r="S123" s="117"/>
      <c r="T123" s="108"/>
      <c r="U123" s="117"/>
      <c r="V123" s="108"/>
      <c r="W123" s="117"/>
      <c r="X123" s="108"/>
      <c r="Y123" s="117"/>
      <c r="Z123" s="108"/>
      <c r="AA123" s="117"/>
      <c r="AB123" s="108"/>
      <c r="AC123" s="117"/>
      <c r="AD123" s="108"/>
      <c r="AE123" s="109"/>
      <c r="AF123" s="110"/>
      <c r="AG123" s="111"/>
      <c r="AH123" s="109"/>
      <c r="AJ123" s="111"/>
    </row>
    <row r="124" spans="1:36" s="10" customFormat="1" x14ac:dyDescent="0.25">
      <c r="A124" s="1" t="str">
        <f t="shared" si="109"/>
        <v>Y</v>
      </c>
      <c r="B124" s="21">
        <v>560</v>
      </c>
      <c r="C124" s="22" t="s">
        <v>52</v>
      </c>
      <c r="D124" s="97"/>
      <c r="E124" s="22"/>
      <c r="F124" s="22"/>
      <c r="G124" s="23"/>
      <c r="H124" s="23"/>
      <c r="I124" s="23"/>
      <c r="J124" s="24">
        <f>SUBTOTAL(9,J125:J136)</f>
        <v>305490</v>
      </c>
      <c r="K124" s="98"/>
      <c r="L124" s="99">
        <f>SUBTOTAL(9,L125:L136)</f>
        <v>0</v>
      </c>
      <c r="M124" s="98"/>
      <c r="N124" s="99">
        <f>SUBTOTAL(9,N125:N136)</f>
        <v>76372.5</v>
      </c>
      <c r="O124" s="98"/>
      <c r="P124" s="99">
        <f>SUBTOTAL(9,P125:P136)</f>
        <v>229117.5</v>
      </c>
      <c r="Q124" s="98"/>
      <c r="R124" s="99">
        <f>SUBTOTAL(9,R125:R136)</f>
        <v>0</v>
      </c>
      <c r="S124" s="98"/>
      <c r="T124" s="99">
        <f>SUBTOTAL(9,T125:T136)</f>
        <v>0</v>
      </c>
      <c r="U124" s="98"/>
      <c r="V124" s="99">
        <f>SUBTOTAL(9,V125:V136)</f>
        <v>0</v>
      </c>
      <c r="W124" s="98"/>
      <c r="X124" s="99">
        <f>SUBTOTAL(9,X125:X136)</f>
        <v>0</v>
      </c>
      <c r="Y124" s="98"/>
      <c r="Z124" s="99">
        <f>SUBTOTAL(9,Z125:Z136)</f>
        <v>0</v>
      </c>
      <c r="AA124" s="98"/>
      <c r="AB124" s="99">
        <f>SUBTOTAL(9,AB125:AB136)</f>
        <v>0</v>
      </c>
      <c r="AC124" s="98"/>
      <c r="AD124" s="99">
        <f>SUBTOTAL(9,AD125:AD136)</f>
        <v>0</v>
      </c>
      <c r="AE124" s="100">
        <f>SUBTOTAL(9,AE125:AE136)</f>
        <v>305490</v>
      </c>
      <c r="AF124" s="8"/>
      <c r="AG124" s="4"/>
      <c r="AH124" s="100">
        <f>SUBTOTAL(9,AH125:AH136)</f>
        <v>0</v>
      </c>
      <c r="AJ124" s="4"/>
    </row>
    <row r="125" spans="1:36" x14ac:dyDescent="0.25">
      <c r="A125" s="101" t="str">
        <f t="shared" si="109"/>
        <v>N</v>
      </c>
      <c r="B125" s="26">
        <v>560</v>
      </c>
      <c r="C125" s="27" t="s">
        <v>52</v>
      </c>
      <c r="D125" s="102"/>
      <c r="E125" s="103"/>
      <c r="F125" s="103"/>
      <c r="G125" s="104"/>
      <c r="H125" s="105"/>
      <c r="I125" s="106">
        <f t="shared" ref="I125:I135" si="186">IF(+H125&gt;0,+D125*H125,+D125*F125*H125)</f>
        <v>0</v>
      </c>
      <c r="J125" s="29">
        <f t="shared" ref="J125:J135" si="187">+I125/J$2</f>
        <v>0</v>
      </c>
      <c r="K125" s="107"/>
      <c r="L125" s="108">
        <f t="shared" ref="L125:L135" si="188">+$J125*K125</f>
        <v>0</v>
      </c>
      <c r="M125" s="107"/>
      <c r="N125" s="108">
        <f t="shared" ref="N125:N135" si="189">+$J125*M125</f>
        <v>0</v>
      </c>
      <c r="O125" s="107"/>
      <c r="P125" s="108">
        <f t="shared" ref="P125:P135" si="190">+$J125*O125</f>
        <v>0</v>
      </c>
      <c r="Q125" s="107"/>
      <c r="R125" s="108">
        <f t="shared" ref="R125:R135" si="191">+$J125*Q125</f>
        <v>0</v>
      </c>
      <c r="S125" s="107"/>
      <c r="T125" s="108">
        <f t="shared" ref="T125:T135" si="192">+$J125*S125</f>
        <v>0</v>
      </c>
      <c r="U125" s="107"/>
      <c r="V125" s="108">
        <f t="shared" ref="V125:V135" si="193">+$J125*U125</f>
        <v>0</v>
      </c>
      <c r="W125" s="107"/>
      <c r="X125" s="108">
        <f t="shared" ref="X125:X135" si="194">+$J125*W125</f>
        <v>0</v>
      </c>
      <c r="Y125" s="107"/>
      <c r="Z125" s="108">
        <f t="shared" ref="Z125:Z135" si="195">+$J125*Y125</f>
        <v>0</v>
      </c>
      <c r="AA125" s="107"/>
      <c r="AB125" s="108">
        <f t="shared" ref="AB125:AB135" si="196">+$J125*AA125</f>
        <v>0</v>
      </c>
      <c r="AC125" s="107"/>
      <c r="AD125" s="108">
        <f t="shared" ref="AD125:AD135" si="197">+$J125*AC125</f>
        <v>0</v>
      </c>
      <c r="AE125" s="109">
        <f t="shared" ref="AE125:AE135" si="198">+L125+N125+P125+R125+T125+V125+X125+Z125+AB125+AD125</f>
        <v>0</v>
      </c>
      <c r="AF125" s="110"/>
      <c r="AG125" s="111"/>
      <c r="AH125" s="109">
        <f t="shared" ref="AH125:AH135" si="199">+J125-AE125</f>
        <v>0</v>
      </c>
      <c r="AJ125" s="111"/>
    </row>
    <row r="126" spans="1:36" x14ac:dyDescent="0.25">
      <c r="A126" s="101" t="str">
        <f t="shared" si="109"/>
        <v>N</v>
      </c>
      <c r="B126" s="26">
        <v>5600</v>
      </c>
      <c r="C126" s="27" t="s">
        <v>53</v>
      </c>
      <c r="D126" s="102"/>
      <c r="E126" s="103"/>
      <c r="F126" s="103"/>
      <c r="G126" s="104"/>
      <c r="H126" s="105"/>
      <c r="I126" s="106">
        <f t="shared" si="186"/>
        <v>0</v>
      </c>
      <c r="J126" s="29">
        <f t="shared" si="187"/>
        <v>0</v>
      </c>
      <c r="K126" s="107"/>
      <c r="L126" s="108">
        <f t="shared" si="188"/>
        <v>0</v>
      </c>
      <c r="M126" s="107"/>
      <c r="N126" s="108">
        <f t="shared" si="189"/>
        <v>0</v>
      </c>
      <c r="O126" s="107"/>
      <c r="P126" s="108">
        <f t="shared" si="190"/>
        <v>0</v>
      </c>
      <c r="Q126" s="107"/>
      <c r="R126" s="108">
        <f t="shared" si="191"/>
        <v>0</v>
      </c>
      <c r="S126" s="107"/>
      <c r="T126" s="108">
        <f t="shared" si="192"/>
        <v>0</v>
      </c>
      <c r="U126" s="107"/>
      <c r="V126" s="108">
        <f t="shared" si="193"/>
        <v>0</v>
      </c>
      <c r="W126" s="107"/>
      <c r="X126" s="108">
        <f t="shared" si="194"/>
        <v>0</v>
      </c>
      <c r="Y126" s="107"/>
      <c r="Z126" s="108">
        <f t="shared" si="195"/>
        <v>0</v>
      </c>
      <c r="AA126" s="107"/>
      <c r="AB126" s="108">
        <f t="shared" si="196"/>
        <v>0</v>
      </c>
      <c r="AC126" s="107"/>
      <c r="AD126" s="108">
        <f t="shared" si="197"/>
        <v>0</v>
      </c>
      <c r="AE126" s="109">
        <f t="shared" si="198"/>
        <v>0</v>
      </c>
      <c r="AF126" s="110"/>
      <c r="AG126" s="111"/>
      <c r="AH126" s="109">
        <f t="shared" si="199"/>
        <v>0</v>
      </c>
      <c r="AJ126" s="111"/>
    </row>
    <row r="127" spans="1:36" x14ac:dyDescent="0.25">
      <c r="A127" s="101" t="str">
        <f t="shared" si="109"/>
        <v>N</v>
      </c>
      <c r="B127" s="26">
        <v>5601</v>
      </c>
      <c r="C127" s="27" t="s">
        <v>54</v>
      </c>
      <c r="D127" s="102"/>
      <c r="E127" s="103"/>
      <c r="F127" s="103"/>
      <c r="G127" s="104"/>
      <c r="H127" s="105"/>
      <c r="I127" s="106">
        <f t="shared" si="186"/>
        <v>0</v>
      </c>
      <c r="J127" s="29">
        <f t="shared" si="187"/>
        <v>0</v>
      </c>
      <c r="K127" s="107"/>
      <c r="L127" s="108">
        <f t="shared" si="188"/>
        <v>0</v>
      </c>
      <c r="M127" s="107"/>
      <c r="N127" s="108">
        <f t="shared" si="189"/>
        <v>0</v>
      </c>
      <c r="O127" s="107"/>
      <c r="P127" s="108">
        <f t="shared" si="190"/>
        <v>0</v>
      </c>
      <c r="Q127" s="107"/>
      <c r="R127" s="108">
        <f t="shared" si="191"/>
        <v>0</v>
      </c>
      <c r="S127" s="107"/>
      <c r="T127" s="108">
        <f t="shared" si="192"/>
        <v>0</v>
      </c>
      <c r="U127" s="107"/>
      <c r="V127" s="108">
        <f t="shared" si="193"/>
        <v>0</v>
      </c>
      <c r="W127" s="107"/>
      <c r="X127" s="108">
        <f t="shared" si="194"/>
        <v>0</v>
      </c>
      <c r="Y127" s="107"/>
      <c r="Z127" s="108">
        <f t="shared" si="195"/>
        <v>0</v>
      </c>
      <c r="AA127" s="107"/>
      <c r="AB127" s="108">
        <f t="shared" si="196"/>
        <v>0</v>
      </c>
      <c r="AC127" s="107"/>
      <c r="AD127" s="108">
        <f t="shared" si="197"/>
        <v>0</v>
      </c>
      <c r="AE127" s="109">
        <f t="shared" si="198"/>
        <v>0</v>
      </c>
      <c r="AF127" s="110"/>
      <c r="AG127" s="111"/>
      <c r="AH127" s="109">
        <f t="shared" si="199"/>
        <v>0</v>
      </c>
      <c r="AJ127" s="111"/>
    </row>
    <row r="128" spans="1:36" x14ac:dyDescent="0.25">
      <c r="A128" s="101" t="str">
        <f t="shared" si="109"/>
        <v>N</v>
      </c>
      <c r="B128" s="26">
        <v>5602</v>
      </c>
      <c r="C128" s="27" t="s">
        <v>55</v>
      </c>
      <c r="D128" s="102"/>
      <c r="E128" s="103"/>
      <c r="F128" s="103"/>
      <c r="G128" s="104"/>
      <c r="H128" s="105"/>
      <c r="I128" s="106">
        <f t="shared" si="186"/>
        <v>0</v>
      </c>
      <c r="J128" s="29">
        <f t="shared" si="187"/>
        <v>0</v>
      </c>
      <c r="K128" s="107"/>
      <c r="L128" s="108">
        <f t="shared" si="188"/>
        <v>0</v>
      </c>
      <c r="M128" s="107"/>
      <c r="N128" s="108">
        <f t="shared" si="189"/>
        <v>0</v>
      </c>
      <c r="O128" s="107"/>
      <c r="P128" s="108">
        <f t="shared" si="190"/>
        <v>0</v>
      </c>
      <c r="Q128" s="107"/>
      <c r="R128" s="108">
        <f t="shared" si="191"/>
        <v>0</v>
      </c>
      <c r="S128" s="107"/>
      <c r="T128" s="108">
        <f t="shared" si="192"/>
        <v>0</v>
      </c>
      <c r="U128" s="107"/>
      <c r="V128" s="108">
        <f t="shared" si="193"/>
        <v>0</v>
      </c>
      <c r="W128" s="107"/>
      <c r="X128" s="108">
        <f t="shared" si="194"/>
        <v>0</v>
      </c>
      <c r="Y128" s="107"/>
      <c r="Z128" s="108">
        <f t="shared" si="195"/>
        <v>0</v>
      </c>
      <c r="AA128" s="107"/>
      <c r="AB128" s="108">
        <f t="shared" si="196"/>
        <v>0</v>
      </c>
      <c r="AC128" s="107"/>
      <c r="AD128" s="108">
        <f t="shared" si="197"/>
        <v>0</v>
      </c>
      <c r="AE128" s="109">
        <f t="shared" si="198"/>
        <v>0</v>
      </c>
      <c r="AF128" s="110"/>
      <c r="AG128" s="111"/>
      <c r="AH128" s="109">
        <f t="shared" si="199"/>
        <v>0</v>
      </c>
      <c r="AJ128" s="111"/>
    </row>
    <row r="129" spans="1:36" x14ac:dyDescent="0.25">
      <c r="A129" s="101" t="str">
        <f t="shared" si="109"/>
        <v>N</v>
      </c>
      <c r="B129" s="26">
        <v>5603</v>
      </c>
      <c r="C129" s="27" t="s">
        <v>56</v>
      </c>
      <c r="D129" s="102"/>
      <c r="E129" s="103"/>
      <c r="F129" s="103"/>
      <c r="G129" s="104"/>
      <c r="H129" s="105"/>
      <c r="I129" s="106">
        <f t="shared" si="186"/>
        <v>0</v>
      </c>
      <c r="J129" s="29">
        <f t="shared" si="187"/>
        <v>0</v>
      </c>
      <c r="K129" s="107"/>
      <c r="L129" s="108">
        <f t="shared" si="188"/>
        <v>0</v>
      </c>
      <c r="M129" s="107"/>
      <c r="N129" s="108">
        <f t="shared" si="189"/>
        <v>0</v>
      </c>
      <c r="O129" s="107"/>
      <c r="P129" s="108">
        <f t="shared" si="190"/>
        <v>0</v>
      </c>
      <c r="Q129" s="107"/>
      <c r="R129" s="108">
        <f t="shared" si="191"/>
        <v>0</v>
      </c>
      <c r="S129" s="107"/>
      <c r="T129" s="108">
        <f t="shared" si="192"/>
        <v>0</v>
      </c>
      <c r="U129" s="107"/>
      <c r="V129" s="108">
        <f t="shared" si="193"/>
        <v>0</v>
      </c>
      <c r="W129" s="107"/>
      <c r="X129" s="108">
        <f t="shared" si="194"/>
        <v>0</v>
      </c>
      <c r="Y129" s="107"/>
      <c r="Z129" s="108">
        <f t="shared" si="195"/>
        <v>0</v>
      </c>
      <c r="AA129" s="107"/>
      <c r="AB129" s="108">
        <f t="shared" si="196"/>
        <v>0</v>
      </c>
      <c r="AC129" s="107"/>
      <c r="AD129" s="108">
        <f t="shared" si="197"/>
        <v>0</v>
      </c>
      <c r="AE129" s="109">
        <f t="shared" si="198"/>
        <v>0</v>
      </c>
      <c r="AF129" s="110"/>
      <c r="AG129" s="111"/>
      <c r="AH129" s="109">
        <f t="shared" si="199"/>
        <v>0</v>
      </c>
      <c r="AJ129" s="111"/>
    </row>
    <row r="130" spans="1:36" x14ac:dyDescent="0.25">
      <c r="A130" s="101" t="str">
        <f t="shared" si="109"/>
        <v>Y</v>
      </c>
      <c r="B130" s="26" t="s">
        <v>57</v>
      </c>
      <c r="C130" s="27" t="s">
        <v>58</v>
      </c>
      <c r="D130" s="102">
        <v>21000</v>
      </c>
      <c r="E130" s="103" t="s">
        <v>888</v>
      </c>
      <c r="F130" s="103">
        <v>1</v>
      </c>
      <c r="G130" s="104">
        <v>1</v>
      </c>
      <c r="H130" s="105">
        <v>14.547142857142857</v>
      </c>
      <c r="I130" s="106">
        <f t="shared" si="186"/>
        <v>305490</v>
      </c>
      <c r="J130" s="29">
        <f t="shared" si="187"/>
        <v>305490</v>
      </c>
      <c r="K130" s="107"/>
      <c r="L130" s="108">
        <f t="shared" si="188"/>
        <v>0</v>
      </c>
      <c r="M130" s="107">
        <v>0.25</v>
      </c>
      <c r="N130" s="108">
        <f t="shared" si="189"/>
        <v>76372.5</v>
      </c>
      <c r="O130" s="107">
        <v>0.75</v>
      </c>
      <c r="P130" s="108">
        <f t="shared" si="190"/>
        <v>229117.5</v>
      </c>
      <c r="Q130" s="107"/>
      <c r="R130" s="108">
        <f t="shared" si="191"/>
        <v>0</v>
      </c>
      <c r="S130" s="107"/>
      <c r="T130" s="108">
        <f t="shared" si="192"/>
        <v>0</v>
      </c>
      <c r="U130" s="107"/>
      <c r="V130" s="108">
        <f t="shared" si="193"/>
        <v>0</v>
      </c>
      <c r="W130" s="107"/>
      <c r="X130" s="108">
        <f t="shared" si="194"/>
        <v>0</v>
      </c>
      <c r="Y130" s="107"/>
      <c r="Z130" s="108">
        <f t="shared" si="195"/>
        <v>0</v>
      </c>
      <c r="AA130" s="107"/>
      <c r="AB130" s="108">
        <f t="shared" si="196"/>
        <v>0</v>
      </c>
      <c r="AC130" s="107"/>
      <c r="AD130" s="108">
        <f t="shared" si="197"/>
        <v>0</v>
      </c>
      <c r="AE130" s="109">
        <f t="shared" si="198"/>
        <v>305490</v>
      </c>
      <c r="AF130" s="110"/>
      <c r="AG130" s="111"/>
      <c r="AH130" s="109">
        <f t="shared" si="199"/>
        <v>0</v>
      </c>
      <c r="AJ130" s="111"/>
    </row>
    <row r="131" spans="1:36" x14ac:dyDescent="0.25">
      <c r="A131" s="101" t="str">
        <f t="shared" si="109"/>
        <v>N</v>
      </c>
      <c r="B131" s="32">
        <v>5605</v>
      </c>
      <c r="C131" s="27" t="s">
        <v>451</v>
      </c>
      <c r="D131" s="102"/>
      <c r="E131" s="103"/>
      <c r="F131" s="103"/>
      <c r="G131" s="104"/>
      <c r="H131" s="105"/>
      <c r="I131" s="106">
        <f t="shared" si="186"/>
        <v>0</v>
      </c>
      <c r="J131" s="29">
        <f t="shared" si="187"/>
        <v>0</v>
      </c>
      <c r="K131" s="107"/>
      <c r="L131" s="108">
        <f t="shared" si="188"/>
        <v>0</v>
      </c>
      <c r="M131" s="107"/>
      <c r="N131" s="108">
        <f t="shared" si="189"/>
        <v>0</v>
      </c>
      <c r="O131" s="107"/>
      <c r="P131" s="108">
        <f t="shared" si="190"/>
        <v>0</v>
      </c>
      <c r="Q131" s="107"/>
      <c r="R131" s="108">
        <f t="shared" si="191"/>
        <v>0</v>
      </c>
      <c r="S131" s="107"/>
      <c r="T131" s="108">
        <f t="shared" si="192"/>
        <v>0</v>
      </c>
      <c r="U131" s="107"/>
      <c r="V131" s="108">
        <f t="shared" si="193"/>
        <v>0</v>
      </c>
      <c r="W131" s="107"/>
      <c r="X131" s="108">
        <f t="shared" si="194"/>
        <v>0</v>
      </c>
      <c r="Y131" s="107"/>
      <c r="Z131" s="108">
        <f t="shared" si="195"/>
        <v>0</v>
      </c>
      <c r="AA131" s="107"/>
      <c r="AB131" s="108">
        <f t="shared" si="196"/>
        <v>0</v>
      </c>
      <c r="AC131" s="107"/>
      <c r="AD131" s="108">
        <f t="shared" si="197"/>
        <v>0</v>
      </c>
      <c r="AE131" s="109">
        <f t="shared" si="198"/>
        <v>0</v>
      </c>
      <c r="AF131" s="110"/>
      <c r="AG131" s="111"/>
      <c r="AH131" s="109">
        <f t="shared" si="199"/>
        <v>0</v>
      </c>
      <c r="AJ131" s="111"/>
    </row>
    <row r="132" spans="1:36" x14ac:dyDescent="0.25">
      <c r="A132" s="101" t="str">
        <f t="shared" si="109"/>
        <v>N</v>
      </c>
      <c r="B132" s="32">
        <v>5607</v>
      </c>
      <c r="C132" s="27" t="s">
        <v>59</v>
      </c>
      <c r="D132" s="102"/>
      <c r="E132" s="103"/>
      <c r="F132" s="103"/>
      <c r="G132" s="104"/>
      <c r="H132" s="105"/>
      <c r="I132" s="106">
        <f t="shared" si="186"/>
        <v>0</v>
      </c>
      <c r="J132" s="29">
        <f t="shared" si="187"/>
        <v>0</v>
      </c>
      <c r="K132" s="107"/>
      <c r="L132" s="108">
        <f t="shared" si="188"/>
        <v>0</v>
      </c>
      <c r="M132" s="107"/>
      <c r="N132" s="108">
        <f t="shared" si="189"/>
        <v>0</v>
      </c>
      <c r="O132" s="107"/>
      <c r="P132" s="108">
        <f t="shared" si="190"/>
        <v>0</v>
      </c>
      <c r="Q132" s="107"/>
      <c r="R132" s="108">
        <f t="shared" si="191"/>
        <v>0</v>
      </c>
      <c r="S132" s="107"/>
      <c r="T132" s="108">
        <f t="shared" si="192"/>
        <v>0</v>
      </c>
      <c r="U132" s="107"/>
      <c r="V132" s="108">
        <f t="shared" si="193"/>
        <v>0</v>
      </c>
      <c r="W132" s="107"/>
      <c r="X132" s="108">
        <f t="shared" si="194"/>
        <v>0</v>
      </c>
      <c r="Y132" s="107"/>
      <c r="Z132" s="108">
        <f t="shared" si="195"/>
        <v>0</v>
      </c>
      <c r="AA132" s="107"/>
      <c r="AB132" s="108">
        <f t="shared" si="196"/>
        <v>0</v>
      </c>
      <c r="AC132" s="107"/>
      <c r="AD132" s="108">
        <f t="shared" si="197"/>
        <v>0</v>
      </c>
      <c r="AE132" s="109">
        <f t="shared" si="198"/>
        <v>0</v>
      </c>
      <c r="AF132" s="110"/>
      <c r="AG132" s="111"/>
      <c r="AH132" s="109">
        <f t="shared" si="199"/>
        <v>0</v>
      </c>
      <c r="AJ132" s="111"/>
    </row>
    <row r="133" spans="1:36" x14ac:dyDescent="0.25">
      <c r="A133" s="101" t="str">
        <f t="shared" si="109"/>
        <v>N</v>
      </c>
      <c r="B133" s="32">
        <v>5608</v>
      </c>
      <c r="C133" s="27" t="s">
        <v>452</v>
      </c>
      <c r="D133" s="102"/>
      <c r="E133" s="103"/>
      <c r="F133" s="103"/>
      <c r="G133" s="104"/>
      <c r="H133" s="105"/>
      <c r="I133" s="106">
        <f t="shared" si="186"/>
        <v>0</v>
      </c>
      <c r="J133" s="29">
        <f t="shared" si="187"/>
        <v>0</v>
      </c>
      <c r="K133" s="107"/>
      <c r="L133" s="108">
        <f t="shared" si="188"/>
        <v>0</v>
      </c>
      <c r="M133" s="107"/>
      <c r="N133" s="108">
        <f t="shared" si="189"/>
        <v>0</v>
      </c>
      <c r="O133" s="107"/>
      <c r="P133" s="108">
        <f t="shared" si="190"/>
        <v>0</v>
      </c>
      <c r="Q133" s="107"/>
      <c r="R133" s="108">
        <f t="shared" si="191"/>
        <v>0</v>
      </c>
      <c r="S133" s="107"/>
      <c r="T133" s="108">
        <f t="shared" si="192"/>
        <v>0</v>
      </c>
      <c r="U133" s="107"/>
      <c r="V133" s="108">
        <f t="shared" si="193"/>
        <v>0</v>
      </c>
      <c r="W133" s="107"/>
      <c r="X133" s="108">
        <f t="shared" si="194"/>
        <v>0</v>
      </c>
      <c r="Y133" s="107"/>
      <c r="Z133" s="108">
        <f t="shared" si="195"/>
        <v>0</v>
      </c>
      <c r="AA133" s="107"/>
      <c r="AB133" s="108">
        <f t="shared" si="196"/>
        <v>0</v>
      </c>
      <c r="AC133" s="107"/>
      <c r="AD133" s="108">
        <f t="shared" si="197"/>
        <v>0</v>
      </c>
      <c r="AE133" s="109">
        <f t="shared" si="198"/>
        <v>0</v>
      </c>
      <c r="AF133" s="110"/>
      <c r="AG133" s="111"/>
      <c r="AH133" s="109">
        <f t="shared" si="199"/>
        <v>0</v>
      </c>
      <c r="AJ133" s="111"/>
    </row>
    <row r="134" spans="1:36" x14ac:dyDescent="0.25">
      <c r="A134" s="101" t="str">
        <f t="shared" ref="A134:A157" si="200">IF(AE134&gt;0,"Y",IF(AE134&lt;0,"Y","N"))</f>
        <v>N</v>
      </c>
      <c r="B134" s="32">
        <v>5609</v>
      </c>
      <c r="C134" s="27" t="s">
        <v>60</v>
      </c>
      <c r="D134" s="102"/>
      <c r="E134" s="103"/>
      <c r="F134" s="103"/>
      <c r="G134" s="104"/>
      <c r="H134" s="105"/>
      <c r="I134" s="106">
        <f t="shared" si="186"/>
        <v>0</v>
      </c>
      <c r="J134" s="29">
        <f t="shared" si="187"/>
        <v>0</v>
      </c>
      <c r="K134" s="107"/>
      <c r="L134" s="108">
        <f t="shared" si="188"/>
        <v>0</v>
      </c>
      <c r="M134" s="107"/>
      <c r="N134" s="108">
        <f t="shared" si="189"/>
        <v>0</v>
      </c>
      <c r="O134" s="107"/>
      <c r="P134" s="108">
        <f t="shared" si="190"/>
        <v>0</v>
      </c>
      <c r="Q134" s="107"/>
      <c r="R134" s="108">
        <f t="shared" si="191"/>
        <v>0</v>
      </c>
      <c r="S134" s="107"/>
      <c r="T134" s="108">
        <f t="shared" si="192"/>
        <v>0</v>
      </c>
      <c r="U134" s="107"/>
      <c r="V134" s="108">
        <f t="shared" si="193"/>
        <v>0</v>
      </c>
      <c r="W134" s="107"/>
      <c r="X134" s="108">
        <f t="shared" si="194"/>
        <v>0</v>
      </c>
      <c r="Y134" s="107"/>
      <c r="Z134" s="108">
        <f t="shared" si="195"/>
        <v>0</v>
      </c>
      <c r="AA134" s="107"/>
      <c r="AB134" s="108">
        <f t="shared" si="196"/>
        <v>0</v>
      </c>
      <c r="AC134" s="107"/>
      <c r="AD134" s="108">
        <f t="shared" si="197"/>
        <v>0</v>
      </c>
      <c r="AE134" s="109">
        <f t="shared" si="198"/>
        <v>0</v>
      </c>
      <c r="AF134" s="110"/>
      <c r="AG134" s="111"/>
      <c r="AH134" s="109">
        <f t="shared" si="199"/>
        <v>0</v>
      </c>
      <c r="AJ134" s="111"/>
    </row>
    <row r="135" spans="1:36" x14ac:dyDescent="0.25">
      <c r="A135" s="101" t="str">
        <f t="shared" si="200"/>
        <v>N</v>
      </c>
      <c r="B135" s="32">
        <v>5699</v>
      </c>
      <c r="C135" s="27" t="s">
        <v>61</v>
      </c>
      <c r="D135" s="102"/>
      <c r="E135" s="103"/>
      <c r="F135" s="103"/>
      <c r="G135" s="104"/>
      <c r="H135" s="105"/>
      <c r="I135" s="106">
        <f t="shared" si="186"/>
        <v>0</v>
      </c>
      <c r="J135" s="29">
        <f t="shared" si="187"/>
        <v>0</v>
      </c>
      <c r="K135" s="107"/>
      <c r="L135" s="108">
        <f t="shared" si="188"/>
        <v>0</v>
      </c>
      <c r="M135" s="107"/>
      <c r="N135" s="108">
        <f t="shared" si="189"/>
        <v>0</v>
      </c>
      <c r="O135" s="107"/>
      <c r="P135" s="108">
        <f t="shared" si="190"/>
        <v>0</v>
      </c>
      <c r="Q135" s="107"/>
      <c r="R135" s="108">
        <f t="shared" si="191"/>
        <v>0</v>
      </c>
      <c r="S135" s="107"/>
      <c r="T135" s="108">
        <f t="shared" si="192"/>
        <v>0</v>
      </c>
      <c r="U135" s="107"/>
      <c r="V135" s="108">
        <f t="shared" si="193"/>
        <v>0</v>
      </c>
      <c r="W135" s="107"/>
      <c r="X135" s="108">
        <f t="shared" si="194"/>
        <v>0</v>
      </c>
      <c r="Y135" s="107"/>
      <c r="Z135" s="108">
        <f t="shared" si="195"/>
        <v>0</v>
      </c>
      <c r="AA135" s="107"/>
      <c r="AB135" s="108">
        <f t="shared" si="196"/>
        <v>0</v>
      </c>
      <c r="AC135" s="107"/>
      <c r="AD135" s="108">
        <f t="shared" si="197"/>
        <v>0</v>
      </c>
      <c r="AE135" s="109">
        <f t="shared" si="198"/>
        <v>0</v>
      </c>
      <c r="AF135" s="110"/>
      <c r="AG135" s="111"/>
      <c r="AH135" s="109">
        <f t="shared" si="199"/>
        <v>0</v>
      </c>
      <c r="AJ135" s="111"/>
    </row>
    <row r="136" spans="1:36" x14ac:dyDescent="0.25">
      <c r="A136" s="101" t="str">
        <f t="shared" si="200"/>
        <v>N</v>
      </c>
      <c r="B136" s="32"/>
      <c r="C136" s="27"/>
      <c r="D136" s="114"/>
      <c r="E136" s="115"/>
      <c r="F136" s="115"/>
      <c r="G136" s="116"/>
      <c r="H136" s="116"/>
      <c r="I136" s="28"/>
      <c r="J136" s="29"/>
      <c r="K136" s="117"/>
      <c r="L136" s="108"/>
      <c r="M136" s="117"/>
      <c r="N136" s="108"/>
      <c r="O136" s="117"/>
      <c r="P136" s="108"/>
      <c r="Q136" s="117"/>
      <c r="R136" s="108"/>
      <c r="S136" s="117"/>
      <c r="T136" s="108"/>
      <c r="U136" s="117"/>
      <c r="V136" s="108"/>
      <c r="W136" s="117"/>
      <c r="X136" s="108"/>
      <c r="Y136" s="117"/>
      <c r="Z136" s="108"/>
      <c r="AA136" s="117"/>
      <c r="AB136" s="108"/>
      <c r="AC136" s="117"/>
      <c r="AD136" s="108"/>
      <c r="AE136" s="109"/>
      <c r="AF136" s="110"/>
      <c r="AG136" s="111"/>
      <c r="AH136" s="109"/>
      <c r="AJ136" s="111"/>
    </row>
    <row r="137" spans="1:36" s="10" customFormat="1" x14ac:dyDescent="0.25">
      <c r="A137" s="1" t="str">
        <f t="shared" si="200"/>
        <v>N</v>
      </c>
      <c r="B137" s="21">
        <v>570</v>
      </c>
      <c r="C137" s="22" t="s">
        <v>62</v>
      </c>
      <c r="D137" s="97"/>
      <c r="E137" s="22"/>
      <c r="F137" s="22"/>
      <c r="G137" s="23"/>
      <c r="H137" s="23"/>
      <c r="I137" s="23"/>
      <c r="J137" s="24">
        <f t="shared" ref="J137" si="201">SUBTOTAL(9,J138:J149)</f>
        <v>0</v>
      </c>
      <c r="K137" s="98"/>
      <c r="L137" s="99">
        <f t="shared" ref="L137:AE137" si="202">SUBTOTAL(9,L138:L149)</f>
        <v>0</v>
      </c>
      <c r="M137" s="98"/>
      <c r="N137" s="99">
        <f t="shared" si="202"/>
        <v>0</v>
      </c>
      <c r="O137" s="98"/>
      <c r="P137" s="99">
        <f t="shared" ref="P137" si="203">SUBTOTAL(9,P138:P149)</f>
        <v>0</v>
      </c>
      <c r="Q137" s="98"/>
      <c r="R137" s="99">
        <f t="shared" ref="R137" si="204">SUBTOTAL(9,R138:R149)</f>
        <v>0</v>
      </c>
      <c r="S137" s="98"/>
      <c r="T137" s="99">
        <f t="shared" ref="T137" si="205">SUBTOTAL(9,T138:T149)</f>
        <v>0</v>
      </c>
      <c r="U137" s="98"/>
      <c r="V137" s="99">
        <f t="shared" ref="V137" si="206">SUBTOTAL(9,V138:V149)</f>
        <v>0</v>
      </c>
      <c r="W137" s="98"/>
      <c r="X137" s="99">
        <f t="shared" ref="X137" si="207">SUBTOTAL(9,X138:X149)</f>
        <v>0</v>
      </c>
      <c r="Y137" s="98"/>
      <c r="Z137" s="99">
        <f t="shared" ref="Z137" si="208">SUBTOTAL(9,Z138:Z149)</f>
        <v>0</v>
      </c>
      <c r="AA137" s="98"/>
      <c r="AB137" s="99">
        <f t="shared" ref="AB137" si="209">SUBTOTAL(9,AB138:AB149)</f>
        <v>0</v>
      </c>
      <c r="AC137" s="98"/>
      <c r="AD137" s="99">
        <f t="shared" si="202"/>
        <v>0</v>
      </c>
      <c r="AE137" s="100">
        <f t="shared" si="202"/>
        <v>0</v>
      </c>
      <c r="AF137" s="38"/>
      <c r="AG137" s="4"/>
      <c r="AH137" s="100">
        <f t="shared" ref="AH137" si="210">SUBTOTAL(9,AH138:AH149)</f>
        <v>0</v>
      </c>
      <c r="AJ137" s="4"/>
    </row>
    <row r="138" spans="1:36" x14ac:dyDescent="0.25">
      <c r="A138" s="101" t="str">
        <f t="shared" si="200"/>
        <v>N</v>
      </c>
      <c r="B138" s="26">
        <v>570</v>
      </c>
      <c r="C138" s="27" t="s">
        <v>62</v>
      </c>
      <c r="D138" s="102"/>
      <c r="E138" s="103"/>
      <c r="F138" s="103"/>
      <c r="G138" s="104"/>
      <c r="H138" s="105"/>
      <c r="I138" s="106">
        <f t="shared" ref="I138:I147" si="211">IF(+H138&gt;0,+D138*H138,+D138*F138*H138)</f>
        <v>0</v>
      </c>
      <c r="J138" s="29">
        <f t="shared" ref="J138:J148" si="212">+I138/J$2</f>
        <v>0</v>
      </c>
      <c r="K138" s="107"/>
      <c r="L138" s="108">
        <f t="shared" ref="L138:L148" si="213">+$J138*K138</f>
        <v>0</v>
      </c>
      <c r="M138" s="107"/>
      <c r="N138" s="108">
        <f t="shared" ref="N138:N148" si="214">+$J138*M138</f>
        <v>0</v>
      </c>
      <c r="O138" s="107"/>
      <c r="P138" s="108">
        <f t="shared" ref="P138:P148" si="215">+$J138*O138</f>
        <v>0</v>
      </c>
      <c r="Q138" s="107"/>
      <c r="R138" s="108">
        <f t="shared" ref="R138:R148" si="216">+$J138*Q138</f>
        <v>0</v>
      </c>
      <c r="S138" s="107"/>
      <c r="T138" s="108">
        <f t="shared" ref="T138:T148" si="217">+$J138*S138</f>
        <v>0</v>
      </c>
      <c r="U138" s="107"/>
      <c r="V138" s="108">
        <f t="shared" ref="V138:V148" si="218">+$J138*U138</f>
        <v>0</v>
      </c>
      <c r="W138" s="107"/>
      <c r="X138" s="108">
        <f t="shared" ref="X138:X148" si="219">+$J138*W138</f>
        <v>0</v>
      </c>
      <c r="Y138" s="107"/>
      <c r="Z138" s="108">
        <f t="shared" ref="Z138:Z148" si="220">+$J138*Y138</f>
        <v>0</v>
      </c>
      <c r="AA138" s="107"/>
      <c r="AB138" s="108">
        <f t="shared" ref="AB138:AB148" si="221">+$J138*AA138</f>
        <v>0</v>
      </c>
      <c r="AC138" s="107"/>
      <c r="AD138" s="108">
        <f t="shared" ref="AD138:AD148" si="222">+$J138*AC138</f>
        <v>0</v>
      </c>
      <c r="AE138" s="109">
        <f t="shared" ref="AE138:AE148" si="223">+L138+N138+P138+R138+T138+V138+X138+Z138+AB138+AD138</f>
        <v>0</v>
      </c>
      <c r="AF138" s="110"/>
      <c r="AG138" s="111"/>
      <c r="AH138" s="109">
        <f t="shared" ref="AH138:AH148" si="224">+J138-AE138</f>
        <v>0</v>
      </c>
      <c r="AJ138" s="111"/>
    </row>
    <row r="139" spans="1:36" x14ac:dyDescent="0.25">
      <c r="A139" s="101" t="str">
        <f t="shared" si="200"/>
        <v>N</v>
      </c>
      <c r="B139" s="26">
        <v>5700</v>
      </c>
      <c r="C139" s="27" t="s">
        <v>453</v>
      </c>
      <c r="D139" s="102"/>
      <c r="E139" s="103"/>
      <c r="F139" s="103"/>
      <c r="G139" s="104"/>
      <c r="H139" s="105"/>
      <c r="I139" s="106">
        <f t="shared" si="211"/>
        <v>0</v>
      </c>
      <c r="J139" s="29">
        <f t="shared" si="212"/>
        <v>0</v>
      </c>
      <c r="K139" s="107"/>
      <c r="L139" s="108">
        <f t="shared" si="213"/>
        <v>0</v>
      </c>
      <c r="M139" s="107"/>
      <c r="N139" s="108">
        <f t="shared" si="214"/>
        <v>0</v>
      </c>
      <c r="O139" s="107"/>
      <c r="P139" s="108">
        <f t="shared" si="215"/>
        <v>0</v>
      </c>
      <c r="Q139" s="107"/>
      <c r="R139" s="108">
        <f t="shared" si="216"/>
        <v>0</v>
      </c>
      <c r="S139" s="107"/>
      <c r="T139" s="108">
        <f t="shared" si="217"/>
        <v>0</v>
      </c>
      <c r="U139" s="107"/>
      <c r="V139" s="108">
        <f t="shared" si="218"/>
        <v>0</v>
      </c>
      <c r="W139" s="107"/>
      <c r="X139" s="108">
        <f t="shared" si="219"/>
        <v>0</v>
      </c>
      <c r="Y139" s="107"/>
      <c r="Z139" s="108">
        <f t="shared" si="220"/>
        <v>0</v>
      </c>
      <c r="AA139" s="107"/>
      <c r="AB139" s="108">
        <f t="shared" si="221"/>
        <v>0</v>
      </c>
      <c r="AC139" s="107"/>
      <c r="AD139" s="108">
        <f t="shared" si="222"/>
        <v>0</v>
      </c>
      <c r="AE139" s="109">
        <f t="shared" si="223"/>
        <v>0</v>
      </c>
      <c r="AF139" s="110"/>
      <c r="AG139" s="111"/>
      <c r="AH139" s="109">
        <f t="shared" si="224"/>
        <v>0</v>
      </c>
      <c r="AJ139" s="111"/>
    </row>
    <row r="140" spans="1:36" x14ac:dyDescent="0.25">
      <c r="A140" s="101" t="str">
        <f t="shared" si="200"/>
        <v>N</v>
      </c>
      <c r="B140" s="26">
        <v>5701</v>
      </c>
      <c r="C140" s="27" t="s">
        <v>63</v>
      </c>
      <c r="D140" s="102"/>
      <c r="E140" s="103"/>
      <c r="F140" s="103"/>
      <c r="G140" s="104"/>
      <c r="H140" s="105"/>
      <c r="I140" s="106">
        <f t="shared" si="211"/>
        <v>0</v>
      </c>
      <c r="J140" s="29">
        <f t="shared" si="212"/>
        <v>0</v>
      </c>
      <c r="K140" s="107"/>
      <c r="L140" s="108">
        <f t="shared" si="213"/>
        <v>0</v>
      </c>
      <c r="M140" s="107"/>
      <c r="N140" s="108">
        <f t="shared" si="214"/>
        <v>0</v>
      </c>
      <c r="O140" s="107"/>
      <c r="P140" s="108">
        <f t="shared" si="215"/>
        <v>0</v>
      </c>
      <c r="Q140" s="107"/>
      <c r="R140" s="108">
        <f t="shared" si="216"/>
        <v>0</v>
      </c>
      <c r="S140" s="107"/>
      <c r="T140" s="108">
        <f t="shared" si="217"/>
        <v>0</v>
      </c>
      <c r="U140" s="107"/>
      <c r="V140" s="108">
        <f t="shared" si="218"/>
        <v>0</v>
      </c>
      <c r="W140" s="107"/>
      <c r="X140" s="108">
        <f t="shared" si="219"/>
        <v>0</v>
      </c>
      <c r="Y140" s="107"/>
      <c r="Z140" s="108">
        <f t="shared" si="220"/>
        <v>0</v>
      </c>
      <c r="AA140" s="107"/>
      <c r="AB140" s="108">
        <f t="shared" si="221"/>
        <v>0</v>
      </c>
      <c r="AC140" s="107"/>
      <c r="AD140" s="108">
        <f t="shared" si="222"/>
        <v>0</v>
      </c>
      <c r="AE140" s="109">
        <f t="shared" si="223"/>
        <v>0</v>
      </c>
      <c r="AF140" s="110"/>
      <c r="AG140" s="111"/>
      <c r="AH140" s="109">
        <f t="shared" si="224"/>
        <v>0</v>
      </c>
      <c r="AJ140" s="111"/>
    </row>
    <row r="141" spans="1:36" x14ac:dyDescent="0.25">
      <c r="A141" s="101" t="str">
        <f t="shared" si="200"/>
        <v>N</v>
      </c>
      <c r="B141" s="26">
        <v>5702</v>
      </c>
      <c r="C141" s="27" t="s">
        <v>64</v>
      </c>
      <c r="D141" s="102"/>
      <c r="E141" s="103"/>
      <c r="F141" s="103"/>
      <c r="G141" s="104"/>
      <c r="H141" s="105"/>
      <c r="I141" s="106">
        <f t="shared" si="211"/>
        <v>0</v>
      </c>
      <c r="J141" s="29">
        <f t="shared" si="212"/>
        <v>0</v>
      </c>
      <c r="K141" s="107"/>
      <c r="L141" s="108">
        <f t="shared" si="213"/>
        <v>0</v>
      </c>
      <c r="M141" s="107"/>
      <c r="N141" s="108">
        <f t="shared" si="214"/>
        <v>0</v>
      </c>
      <c r="O141" s="107"/>
      <c r="P141" s="108">
        <f t="shared" si="215"/>
        <v>0</v>
      </c>
      <c r="Q141" s="107"/>
      <c r="R141" s="108">
        <f t="shared" si="216"/>
        <v>0</v>
      </c>
      <c r="S141" s="107"/>
      <c r="T141" s="108">
        <f t="shared" si="217"/>
        <v>0</v>
      </c>
      <c r="U141" s="107"/>
      <c r="V141" s="108">
        <f t="shared" si="218"/>
        <v>0</v>
      </c>
      <c r="W141" s="107"/>
      <c r="X141" s="108">
        <f t="shared" si="219"/>
        <v>0</v>
      </c>
      <c r="Y141" s="107"/>
      <c r="Z141" s="108">
        <f t="shared" si="220"/>
        <v>0</v>
      </c>
      <c r="AA141" s="107"/>
      <c r="AB141" s="108">
        <f t="shared" si="221"/>
        <v>0</v>
      </c>
      <c r="AC141" s="107"/>
      <c r="AD141" s="108">
        <f t="shared" si="222"/>
        <v>0</v>
      </c>
      <c r="AE141" s="109">
        <f t="shared" si="223"/>
        <v>0</v>
      </c>
      <c r="AF141" s="110"/>
      <c r="AG141" s="111"/>
      <c r="AH141" s="109">
        <f t="shared" si="224"/>
        <v>0</v>
      </c>
      <c r="AJ141" s="111"/>
    </row>
    <row r="142" spans="1:36" x14ac:dyDescent="0.25">
      <c r="A142" s="101" t="str">
        <f t="shared" si="200"/>
        <v>N</v>
      </c>
      <c r="B142" s="26">
        <v>5706</v>
      </c>
      <c r="C142" s="27" t="s">
        <v>65</v>
      </c>
      <c r="D142" s="102"/>
      <c r="E142" s="103"/>
      <c r="F142" s="103"/>
      <c r="G142" s="104"/>
      <c r="H142" s="105"/>
      <c r="I142" s="106">
        <f t="shared" si="211"/>
        <v>0</v>
      </c>
      <c r="J142" s="29">
        <f t="shared" si="212"/>
        <v>0</v>
      </c>
      <c r="K142" s="107"/>
      <c r="L142" s="108">
        <f t="shared" si="213"/>
        <v>0</v>
      </c>
      <c r="M142" s="107"/>
      <c r="N142" s="108">
        <f t="shared" si="214"/>
        <v>0</v>
      </c>
      <c r="O142" s="107"/>
      <c r="P142" s="108">
        <f t="shared" si="215"/>
        <v>0</v>
      </c>
      <c r="Q142" s="107"/>
      <c r="R142" s="108">
        <f t="shared" si="216"/>
        <v>0</v>
      </c>
      <c r="S142" s="107"/>
      <c r="T142" s="108">
        <f t="shared" si="217"/>
        <v>0</v>
      </c>
      <c r="U142" s="107"/>
      <c r="V142" s="108">
        <f t="shared" si="218"/>
        <v>0</v>
      </c>
      <c r="W142" s="107"/>
      <c r="X142" s="108">
        <f t="shared" si="219"/>
        <v>0</v>
      </c>
      <c r="Y142" s="107"/>
      <c r="Z142" s="108">
        <f t="shared" si="220"/>
        <v>0</v>
      </c>
      <c r="AA142" s="107"/>
      <c r="AB142" s="108">
        <f t="shared" si="221"/>
        <v>0</v>
      </c>
      <c r="AC142" s="107"/>
      <c r="AD142" s="108">
        <f t="shared" si="222"/>
        <v>0</v>
      </c>
      <c r="AE142" s="109">
        <f t="shared" si="223"/>
        <v>0</v>
      </c>
      <c r="AF142" s="110"/>
      <c r="AG142" s="111"/>
      <c r="AH142" s="109">
        <f t="shared" si="224"/>
        <v>0</v>
      </c>
      <c r="AJ142" s="111"/>
    </row>
    <row r="143" spans="1:36" x14ac:dyDescent="0.25">
      <c r="A143" s="101" t="str">
        <f t="shared" si="200"/>
        <v>N</v>
      </c>
      <c r="B143" s="26">
        <v>5707</v>
      </c>
      <c r="C143" s="27" t="s">
        <v>66</v>
      </c>
      <c r="D143" s="102"/>
      <c r="E143" s="103"/>
      <c r="F143" s="103"/>
      <c r="G143" s="104"/>
      <c r="H143" s="105"/>
      <c r="I143" s="106">
        <f t="shared" si="211"/>
        <v>0</v>
      </c>
      <c r="J143" s="29">
        <f t="shared" si="212"/>
        <v>0</v>
      </c>
      <c r="K143" s="107"/>
      <c r="L143" s="108">
        <f t="shared" si="213"/>
        <v>0</v>
      </c>
      <c r="M143" s="107"/>
      <c r="N143" s="108">
        <f t="shared" si="214"/>
        <v>0</v>
      </c>
      <c r="O143" s="107"/>
      <c r="P143" s="108">
        <f t="shared" si="215"/>
        <v>0</v>
      </c>
      <c r="Q143" s="107"/>
      <c r="R143" s="108">
        <f t="shared" si="216"/>
        <v>0</v>
      </c>
      <c r="S143" s="107"/>
      <c r="T143" s="108">
        <f t="shared" si="217"/>
        <v>0</v>
      </c>
      <c r="U143" s="107"/>
      <c r="V143" s="108">
        <f t="shared" si="218"/>
        <v>0</v>
      </c>
      <c r="W143" s="107"/>
      <c r="X143" s="108">
        <f t="shared" si="219"/>
        <v>0</v>
      </c>
      <c r="Y143" s="107"/>
      <c r="Z143" s="108">
        <f t="shared" si="220"/>
        <v>0</v>
      </c>
      <c r="AA143" s="107"/>
      <c r="AB143" s="108">
        <f t="shared" si="221"/>
        <v>0</v>
      </c>
      <c r="AC143" s="107"/>
      <c r="AD143" s="108">
        <f t="shared" si="222"/>
        <v>0</v>
      </c>
      <c r="AE143" s="109">
        <f t="shared" si="223"/>
        <v>0</v>
      </c>
      <c r="AF143" s="110"/>
      <c r="AG143" s="111"/>
      <c r="AH143" s="109">
        <f t="shared" si="224"/>
        <v>0</v>
      </c>
      <c r="AJ143" s="111"/>
    </row>
    <row r="144" spans="1:36" x14ac:dyDescent="0.25">
      <c r="A144" s="101" t="str">
        <f t="shared" si="200"/>
        <v>N</v>
      </c>
      <c r="B144" s="26">
        <v>5709</v>
      </c>
      <c r="C144" s="27" t="s">
        <v>67</v>
      </c>
      <c r="D144" s="102"/>
      <c r="E144" s="103"/>
      <c r="F144" s="103"/>
      <c r="G144" s="104"/>
      <c r="H144" s="105"/>
      <c r="I144" s="106">
        <f t="shared" si="211"/>
        <v>0</v>
      </c>
      <c r="J144" s="29">
        <f t="shared" si="212"/>
        <v>0</v>
      </c>
      <c r="K144" s="107"/>
      <c r="L144" s="108">
        <f t="shared" si="213"/>
        <v>0</v>
      </c>
      <c r="M144" s="107"/>
      <c r="N144" s="108">
        <f t="shared" si="214"/>
        <v>0</v>
      </c>
      <c r="O144" s="107"/>
      <c r="P144" s="108">
        <f t="shared" si="215"/>
        <v>0</v>
      </c>
      <c r="Q144" s="107"/>
      <c r="R144" s="108">
        <f t="shared" si="216"/>
        <v>0</v>
      </c>
      <c r="S144" s="107"/>
      <c r="T144" s="108">
        <f t="shared" si="217"/>
        <v>0</v>
      </c>
      <c r="U144" s="107"/>
      <c r="V144" s="108">
        <f t="shared" si="218"/>
        <v>0</v>
      </c>
      <c r="W144" s="107"/>
      <c r="X144" s="108">
        <f t="shared" si="219"/>
        <v>0</v>
      </c>
      <c r="Y144" s="107"/>
      <c r="Z144" s="108">
        <f t="shared" si="220"/>
        <v>0</v>
      </c>
      <c r="AA144" s="107"/>
      <c r="AB144" s="108">
        <f t="shared" si="221"/>
        <v>0</v>
      </c>
      <c r="AC144" s="107"/>
      <c r="AD144" s="108">
        <f t="shared" si="222"/>
        <v>0</v>
      </c>
      <c r="AE144" s="109">
        <f t="shared" si="223"/>
        <v>0</v>
      </c>
      <c r="AF144" s="110"/>
      <c r="AG144" s="111"/>
      <c r="AH144" s="109">
        <f t="shared" si="224"/>
        <v>0</v>
      </c>
      <c r="AJ144" s="111"/>
    </row>
    <row r="145" spans="1:36" x14ac:dyDescent="0.25">
      <c r="A145" s="101" t="str">
        <f t="shared" si="200"/>
        <v>N</v>
      </c>
      <c r="B145" s="26">
        <v>5711</v>
      </c>
      <c r="C145" s="27" t="s">
        <v>68</v>
      </c>
      <c r="D145" s="102"/>
      <c r="E145" s="103"/>
      <c r="F145" s="103"/>
      <c r="G145" s="104"/>
      <c r="H145" s="105"/>
      <c r="I145" s="106">
        <f t="shared" si="211"/>
        <v>0</v>
      </c>
      <c r="J145" s="29">
        <f t="shared" si="212"/>
        <v>0</v>
      </c>
      <c r="K145" s="107"/>
      <c r="L145" s="108">
        <f t="shared" si="213"/>
        <v>0</v>
      </c>
      <c r="M145" s="107"/>
      <c r="N145" s="108">
        <f t="shared" si="214"/>
        <v>0</v>
      </c>
      <c r="O145" s="107"/>
      <c r="P145" s="108">
        <f t="shared" si="215"/>
        <v>0</v>
      </c>
      <c r="Q145" s="107"/>
      <c r="R145" s="108">
        <f t="shared" si="216"/>
        <v>0</v>
      </c>
      <c r="S145" s="107"/>
      <c r="T145" s="108">
        <f t="shared" si="217"/>
        <v>0</v>
      </c>
      <c r="U145" s="107"/>
      <c r="V145" s="108">
        <f t="shared" si="218"/>
        <v>0</v>
      </c>
      <c r="W145" s="107"/>
      <c r="X145" s="108">
        <f t="shared" si="219"/>
        <v>0</v>
      </c>
      <c r="Y145" s="107"/>
      <c r="Z145" s="108">
        <f t="shared" si="220"/>
        <v>0</v>
      </c>
      <c r="AA145" s="107"/>
      <c r="AB145" s="108">
        <f t="shared" si="221"/>
        <v>0</v>
      </c>
      <c r="AC145" s="107"/>
      <c r="AD145" s="108">
        <f t="shared" si="222"/>
        <v>0</v>
      </c>
      <c r="AE145" s="109">
        <f t="shared" si="223"/>
        <v>0</v>
      </c>
      <c r="AF145" s="110"/>
      <c r="AG145" s="111"/>
      <c r="AH145" s="109">
        <f t="shared" si="224"/>
        <v>0</v>
      </c>
      <c r="AJ145" s="111"/>
    </row>
    <row r="146" spans="1:36" x14ac:dyDescent="0.25">
      <c r="A146" s="101" t="str">
        <f t="shared" si="200"/>
        <v>N</v>
      </c>
      <c r="B146" s="26">
        <v>5790</v>
      </c>
      <c r="C146" s="27" t="s">
        <v>69</v>
      </c>
      <c r="D146" s="102"/>
      <c r="E146" s="103"/>
      <c r="F146" s="103"/>
      <c r="G146" s="104"/>
      <c r="H146" s="105"/>
      <c r="I146" s="106">
        <f t="shared" si="211"/>
        <v>0</v>
      </c>
      <c r="J146" s="29">
        <f t="shared" si="212"/>
        <v>0</v>
      </c>
      <c r="K146" s="107"/>
      <c r="L146" s="108">
        <f t="shared" si="213"/>
        <v>0</v>
      </c>
      <c r="M146" s="107"/>
      <c r="N146" s="108">
        <f t="shared" si="214"/>
        <v>0</v>
      </c>
      <c r="O146" s="107"/>
      <c r="P146" s="108">
        <f t="shared" si="215"/>
        <v>0</v>
      </c>
      <c r="Q146" s="107"/>
      <c r="R146" s="108">
        <f t="shared" si="216"/>
        <v>0</v>
      </c>
      <c r="S146" s="107"/>
      <c r="T146" s="108">
        <f t="shared" si="217"/>
        <v>0</v>
      </c>
      <c r="U146" s="107"/>
      <c r="V146" s="108">
        <f t="shared" si="218"/>
        <v>0</v>
      </c>
      <c r="W146" s="107"/>
      <c r="X146" s="108">
        <f t="shared" si="219"/>
        <v>0</v>
      </c>
      <c r="Y146" s="107"/>
      <c r="Z146" s="108">
        <f t="shared" si="220"/>
        <v>0</v>
      </c>
      <c r="AA146" s="107"/>
      <c r="AB146" s="108">
        <f t="shared" si="221"/>
        <v>0</v>
      </c>
      <c r="AC146" s="107"/>
      <c r="AD146" s="108">
        <f t="shared" si="222"/>
        <v>0</v>
      </c>
      <c r="AE146" s="109">
        <f t="shared" si="223"/>
        <v>0</v>
      </c>
      <c r="AF146" s="110"/>
      <c r="AG146" s="111"/>
      <c r="AH146" s="109">
        <f t="shared" si="224"/>
        <v>0</v>
      </c>
      <c r="AJ146" s="111"/>
    </row>
    <row r="147" spans="1:36" x14ac:dyDescent="0.25">
      <c r="A147" s="101" t="str">
        <f t="shared" si="200"/>
        <v>N</v>
      </c>
      <c r="B147" s="32">
        <v>5798</v>
      </c>
      <c r="C147" s="27" t="s">
        <v>70</v>
      </c>
      <c r="D147" s="102"/>
      <c r="E147" s="103"/>
      <c r="F147" s="103"/>
      <c r="G147" s="104"/>
      <c r="H147" s="105"/>
      <c r="I147" s="106">
        <f t="shared" si="211"/>
        <v>0</v>
      </c>
      <c r="J147" s="29">
        <f t="shared" si="212"/>
        <v>0</v>
      </c>
      <c r="K147" s="107"/>
      <c r="L147" s="108">
        <f t="shared" si="213"/>
        <v>0</v>
      </c>
      <c r="M147" s="107"/>
      <c r="N147" s="108">
        <f t="shared" si="214"/>
        <v>0</v>
      </c>
      <c r="O147" s="107"/>
      <c r="P147" s="108">
        <f t="shared" si="215"/>
        <v>0</v>
      </c>
      <c r="Q147" s="107"/>
      <c r="R147" s="108">
        <f t="shared" si="216"/>
        <v>0</v>
      </c>
      <c r="S147" s="107"/>
      <c r="T147" s="108">
        <f t="shared" si="217"/>
        <v>0</v>
      </c>
      <c r="U147" s="107"/>
      <c r="V147" s="108">
        <f t="shared" si="218"/>
        <v>0</v>
      </c>
      <c r="W147" s="107"/>
      <c r="X147" s="108">
        <f t="shared" si="219"/>
        <v>0</v>
      </c>
      <c r="Y147" s="107"/>
      <c r="Z147" s="108">
        <f t="shared" si="220"/>
        <v>0</v>
      </c>
      <c r="AA147" s="107"/>
      <c r="AB147" s="108">
        <f t="shared" si="221"/>
        <v>0</v>
      </c>
      <c r="AC147" s="107"/>
      <c r="AD147" s="108">
        <f t="shared" si="222"/>
        <v>0</v>
      </c>
      <c r="AE147" s="109">
        <f t="shared" si="223"/>
        <v>0</v>
      </c>
      <c r="AF147" s="110"/>
      <c r="AG147" s="111"/>
      <c r="AH147" s="109">
        <f t="shared" si="224"/>
        <v>0</v>
      </c>
      <c r="AJ147" s="111"/>
    </row>
    <row r="148" spans="1:36" x14ac:dyDescent="0.25">
      <c r="A148" s="101" t="str">
        <f t="shared" si="200"/>
        <v>N</v>
      </c>
      <c r="B148" s="32">
        <v>5799</v>
      </c>
      <c r="C148" s="27" t="s">
        <v>71</v>
      </c>
      <c r="D148" s="102"/>
      <c r="E148" s="103"/>
      <c r="F148" s="103"/>
      <c r="G148" s="104"/>
      <c r="H148" s="105"/>
      <c r="I148" s="106"/>
      <c r="J148" s="29">
        <f t="shared" si="212"/>
        <v>0</v>
      </c>
      <c r="K148" s="133"/>
      <c r="L148" s="108">
        <f t="shared" si="213"/>
        <v>0</v>
      </c>
      <c r="M148" s="107"/>
      <c r="N148" s="108">
        <f t="shared" si="214"/>
        <v>0</v>
      </c>
      <c r="O148" s="107"/>
      <c r="P148" s="108">
        <f t="shared" si="215"/>
        <v>0</v>
      </c>
      <c r="Q148" s="107"/>
      <c r="R148" s="108">
        <f t="shared" si="216"/>
        <v>0</v>
      </c>
      <c r="S148" s="107"/>
      <c r="T148" s="108">
        <f t="shared" si="217"/>
        <v>0</v>
      </c>
      <c r="U148" s="107"/>
      <c r="V148" s="108">
        <f t="shared" si="218"/>
        <v>0</v>
      </c>
      <c r="W148" s="107"/>
      <c r="X148" s="108">
        <f t="shared" si="219"/>
        <v>0</v>
      </c>
      <c r="Y148" s="107"/>
      <c r="Z148" s="108">
        <f t="shared" si="220"/>
        <v>0</v>
      </c>
      <c r="AA148" s="107"/>
      <c r="AB148" s="108">
        <f t="shared" si="221"/>
        <v>0</v>
      </c>
      <c r="AC148" s="107"/>
      <c r="AD148" s="108">
        <f t="shared" si="222"/>
        <v>0</v>
      </c>
      <c r="AE148" s="109">
        <f t="shared" si="223"/>
        <v>0</v>
      </c>
      <c r="AF148" s="110"/>
      <c r="AG148" s="111"/>
      <c r="AH148" s="109">
        <f t="shared" si="224"/>
        <v>0</v>
      </c>
      <c r="AJ148" s="111"/>
    </row>
    <row r="149" spans="1:36" x14ac:dyDescent="0.25">
      <c r="A149" s="101" t="str">
        <f t="shared" si="200"/>
        <v>N</v>
      </c>
      <c r="B149" s="32"/>
      <c r="C149" s="27"/>
      <c r="D149" s="114"/>
      <c r="E149" s="115"/>
      <c r="F149" s="115"/>
      <c r="G149" s="116"/>
      <c r="H149" s="116"/>
      <c r="I149" s="28"/>
      <c r="J149" s="29"/>
      <c r="K149" s="117"/>
      <c r="L149" s="108"/>
      <c r="M149" s="117"/>
      <c r="N149" s="108"/>
      <c r="O149" s="117"/>
      <c r="P149" s="108"/>
      <c r="Q149" s="117"/>
      <c r="R149" s="108"/>
      <c r="S149" s="117"/>
      <c r="T149" s="108"/>
      <c r="U149" s="117"/>
      <c r="V149" s="108"/>
      <c r="W149" s="117"/>
      <c r="X149" s="108"/>
      <c r="Y149" s="117"/>
      <c r="Z149" s="108"/>
      <c r="AA149" s="117"/>
      <c r="AB149" s="108"/>
      <c r="AC149" s="117"/>
      <c r="AD149" s="108"/>
      <c r="AE149" s="109"/>
      <c r="AF149" s="134"/>
      <c r="AG149" s="111"/>
      <c r="AH149" s="109"/>
      <c r="AJ149" s="111"/>
    </row>
    <row r="150" spans="1:36" s="10" customFormat="1" x14ac:dyDescent="0.25">
      <c r="A150" s="1" t="str">
        <f t="shared" si="200"/>
        <v>Y</v>
      </c>
      <c r="B150" s="21">
        <v>571</v>
      </c>
      <c r="C150" s="22" t="s">
        <v>454</v>
      </c>
      <c r="D150" s="97"/>
      <c r="E150" s="22"/>
      <c r="F150" s="22"/>
      <c r="G150" s="23"/>
      <c r="H150" s="23"/>
      <c r="I150" s="23"/>
      <c r="J150" s="24">
        <f t="shared" ref="J150" si="225">SUBTOTAL(9,J151:J153)</f>
        <v>709243</v>
      </c>
      <c r="K150" s="98"/>
      <c r="L150" s="99">
        <f t="shared" ref="L150:AE150" si="226">SUBTOTAL(9,L151:L153)</f>
        <v>709243</v>
      </c>
      <c r="M150" s="98"/>
      <c r="N150" s="99">
        <f t="shared" si="226"/>
        <v>0</v>
      </c>
      <c r="O150" s="98"/>
      <c r="P150" s="99">
        <f t="shared" ref="P150" si="227">SUBTOTAL(9,P151:P153)</f>
        <v>0</v>
      </c>
      <c r="Q150" s="98"/>
      <c r="R150" s="99">
        <f t="shared" ref="R150" si="228">SUBTOTAL(9,R151:R153)</f>
        <v>0</v>
      </c>
      <c r="S150" s="98"/>
      <c r="T150" s="99">
        <f t="shared" ref="T150" si="229">SUBTOTAL(9,T151:T153)</f>
        <v>0</v>
      </c>
      <c r="U150" s="98"/>
      <c r="V150" s="99">
        <f t="shared" ref="V150" si="230">SUBTOTAL(9,V151:V153)</f>
        <v>0</v>
      </c>
      <c r="W150" s="98"/>
      <c r="X150" s="99">
        <f t="shared" ref="X150" si="231">SUBTOTAL(9,X151:X153)</f>
        <v>0</v>
      </c>
      <c r="Y150" s="98"/>
      <c r="Z150" s="99">
        <f t="shared" ref="Z150" si="232">SUBTOTAL(9,Z151:Z153)</f>
        <v>0</v>
      </c>
      <c r="AA150" s="98"/>
      <c r="AB150" s="99">
        <f t="shared" ref="AB150" si="233">SUBTOTAL(9,AB151:AB153)</f>
        <v>0</v>
      </c>
      <c r="AC150" s="98"/>
      <c r="AD150" s="99">
        <f t="shared" si="226"/>
        <v>0</v>
      </c>
      <c r="AE150" s="100">
        <f t="shared" si="226"/>
        <v>709243</v>
      </c>
      <c r="AF150" s="38"/>
      <c r="AG150" s="4"/>
      <c r="AH150" s="100">
        <f t="shared" ref="AH150" si="234">SUBTOTAL(9,AH151:AH153)</f>
        <v>0</v>
      </c>
      <c r="AJ150" s="4"/>
    </row>
    <row r="151" spans="1:36" x14ac:dyDescent="0.25">
      <c r="A151" s="101" t="str">
        <f t="shared" si="200"/>
        <v>N</v>
      </c>
      <c r="B151" s="26">
        <v>571</v>
      </c>
      <c r="C151" s="27" t="s">
        <v>455</v>
      </c>
      <c r="D151" s="102"/>
      <c r="E151" s="103"/>
      <c r="F151" s="103"/>
      <c r="G151" s="104"/>
      <c r="H151" s="105"/>
      <c r="I151" s="106">
        <f t="shared" ref="I151:I152" si="235">IF(+H151&gt;0,+D151*H151,+D151*F151*H151)</f>
        <v>0</v>
      </c>
      <c r="J151" s="29">
        <f t="shared" ref="J151:J152" si="236">+I151/J$2</f>
        <v>0</v>
      </c>
      <c r="K151" s="107"/>
      <c r="L151" s="108">
        <f t="shared" ref="L151:L152" si="237">+$J151*K151</f>
        <v>0</v>
      </c>
      <c r="M151" s="107"/>
      <c r="N151" s="108">
        <f t="shared" ref="N151:N152" si="238">+$J151*M151</f>
        <v>0</v>
      </c>
      <c r="O151" s="107"/>
      <c r="P151" s="108">
        <f t="shared" ref="P151:P152" si="239">+$J151*O151</f>
        <v>0</v>
      </c>
      <c r="Q151" s="107"/>
      <c r="R151" s="108">
        <f t="shared" ref="R151:R152" si="240">+$J151*Q151</f>
        <v>0</v>
      </c>
      <c r="S151" s="107"/>
      <c r="T151" s="108">
        <f t="shared" ref="T151:T152" si="241">+$J151*S151</f>
        <v>0</v>
      </c>
      <c r="U151" s="107"/>
      <c r="V151" s="108">
        <f t="shared" ref="V151:V152" si="242">+$J151*U151</f>
        <v>0</v>
      </c>
      <c r="W151" s="107"/>
      <c r="X151" s="108">
        <f t="shared" ref="X151:X152" si="243">+$J151*W151</f>
        <v>0</v>
      </c>
      <c r="Y151" s="107"/>
      <c r="Z151" s="108">
        <f t="shared" ref="Z151:Z152" si="244">+$J151*Y151</f>
        <v>0</v>
      </c>
      <c r="AA151" s="107"/>
      <c r="AB151" s="108">
        <f t="shared" ref="AB151:AB152" si="245">+$J151*AA151</f>
        <v>0</v>
      </c>
      <c r="AC151" s="107"/>
      <c r="AD151" s="108">
        <f t="shared" ref="AD151:AD152" si="246">+$J151*AC151</f>
        <v>0</v>
      </c>
      <c r="AE151" s="109">
        <f t="shared" ref="AE151:AE152" si="247">+L151+N151+P151+R151+T151+V151+X151+Z151+AB151+AD151</f>
        <v>0</v>
      </c>
      <c r="AF151" s="110"/>
      <c r="AG151" s="111"/>
      <c r="AH151" s="109">
        <f t="shared" ref="AH151:AH152" si="248">+J151-AE151</f>
        <v>0</v>
      </c>
      <c r="AJ151" s="111"/>
    </row>
    <row r="152" spans="1:36" x14ac:dyDescent="0.25">
      <c r="A152" s="101" t="str">
        <f t="shared" si="200"/>
        <v>Y</v>
      </c>
      <c r="B152" s="26">
        <v>5712</v>
      </c>
      <c r="C152" s="27" t="s">
        <v>72</v>
      </c>
      <c r="D152" s="102">
        <v>2</v>
      </c>
      <c r="E152" s="103" t="s">
        <v>871</v>
      </c>
      <c r="F152" s="103">
        <v>1</v>
      </c>
      <c r="G152" s="104">
        <v>1</v>
      </c>
      <c r="H152" s="105">
        <v>354621.5</v>
      </c>
      <c r="I152" s="106">
        <f t="shared" si="235"/>
        <v>709243</v>
      </c>
      <c r="J152" s="29">
        <f t="shared" si="236"/>
        <v>709243</v>
      </c>
      <c r="K152" s="107">
        <v>1</v>
      </c>
      <c r="L152" s="108">
        <f t="shared" si="237"/>
        <v>709243</v>
      </c>
      <c r="M152" s="107"/>
      <c r="N152" s="108">
        <f t="shared" si="238"/>
        <v>0</v>
      </c>
      <c r="O152" s="107"/>
      <c r="P152" s="108">
        <f t="shared" si="239"/>
        <v>0</v>
      </c>
      <c r="Q152" s="107"/>
      <c r="R152" s="108">
        <f t="shared" si="240"/>
        <v>0</v>
      </c>
      <c r="S152" s="107"/>
      <c r="T152" s="108">
        <f t="shared" si="241"/>
        <v>0</v>
      </c>
      <c r="U152" s="107"/>
      <c r="V152" s="108">
        <f t="shared" si="242"/>
        <v>0</v>
      </c>
      <c r="W152" s="107"/>
      <c r="X152" s="108">
        <f t="shared" si="243"/>
        <v>0</v>
      </c>
      <c r="Y152" s="107"/>
      <c r="Z152" s="108">
        <f t="shared" si="244"/>
        <v>0</v>
      </c>
      <c r="AA152" s="107"/>
      <c r="AB152" s="108">
        <f t="shared" si="245"/>
        <v>0</v>
      </c>
      <c r="AC152" s="107"/>
      <c r="AD152" s="108">
        <f t="shared" si="246"/>
        <v>0</v>
      </c>
      <c r="AE152" s="109">
        <f t="shared" si="247"/>
        <v>709243</v>
      </c>
      <c r="AF152" s="110"/>
      <c r="AG152" s="111"/>
      <c r="AH152" s="109">
        <f t="shared" si="248"/>
        <v>0</v>
      </c>
      <c r="AJ152" s="111"/>
    </row>
    <row r="153" spans="1:36" x14ac:dyDescent="0.25">
      <c r="A153" s="101" t="str">
        <f t="shared" si="200"/>
        <v>N</v>
      </c>
      <c r="B153" s="33"/>
      <c r="C153" s="34"/>
      <c r="D153" s="119"/>
      <c r="E153" s="120"/>
      <c r="F153" s="120"/>
      <c r="G153" s="111"/>
      <c r="H153" s="111"/>
      <c r="I153" s="4"/>
      <c r="J153" s="35"/>
      <c r="K153" s="121"/>
      <c r="L153" s="122"/>
      <c r="M153" s="121"/>
      <c r="N153" s="122"/>
      <c r="O153" s="121"/>
      <c r="P153" s="122"/>
      <c r="Q153" s="121"/>
      <c r="R153" s="122"/>
      <c r="S153" s="121"/>
      <c r="T153" s="122"/>
      <c r="U153" s="121"/>
      <c r="V153" s="122"/>
      <c r="W153" s="121"/>
      <c r="X153" s="122"/>
      <c r="Y153" s="121"/>
      <c r="Z153" s="122"/>
      <c r="AA153" s="121"/>
      <c r="AB153" s="122"/>
      <c r="AC153" s="121"/>
      <c r="AD153" s="122"/>
      <c r="AE153" s="132"/>
      <c r="AF153" s="134"/>
      <c r="AG153" s="111"/>
      <c r="AH153" s="132"/>
      <c r="AJ153" s="111"/>
    </row>
    <row r="154" spans="1:36" s="10" customFormat="1" x14ac:dyDescent="0.25">
      <c r="A154" s="1" t="str">
        <f t="shared" si="200"/>
        <v>N</v>
      </c>
      <c r="B154" s="21">
        <v>578</v>
      </c>
      <c r="C154" s="22" t="s">
        <v>73</v>
      </c>
      <c r="D154" s="97"/>
      <c r="E154" s="22"/>
      <c r="F154" s="22"/>
      <c r="G154" s="23"/>
      <c r="H154" s="23"/>
      <c r="I154" s="23"/>
      <c r="J154" s="24">
        <f>SUBTOTAL(9,J155:J157)</f>
        <v>0</v>
      </c>
      <c r="K154" s="98"/>
      <c r="L154" s="99">
        <f>SUBTOTAL(9,L155:L157)</f>
        <v>0</v>
      </c>
      <c r="M154" s="98"/>
      <c r="N154" s="99">
        <f>SUBTOTAL(9,N155:N157)</f>
        <v>0</v>
      </c>
      <c r="O154" s="98"/>
      <c r="P154" s="99">
        <f>SUBTOTAL(9,P155:P157)</f>
        <v>0</v>
      </c>
      <c r="Q154" s="98"/>
      <c r="R154" s="99">
        <f>SUBTOTAL(9,R155:R157)</f>
        <v>0</v>
      </c>
      <c r="S154" s="98"/>
      <c r="T154" s="99">
        <f>SUBTOTAL(9,T155:T157)</f>
        <v>0</v>
      </c>
      <c r="U154" s="98"/>
      <c r="V154" s="99">
        <f>SUBTOTAL(9,V155:V157)</f>
        <v>0</v>
      </c>
      <c r="W154" s="98"/>
      <c r="X154" s="99">
        <f>SUBTOTAL(9,X155:X157)</f>
        <v>0</v>
      </c>
      <c r="Y154" s="98"/>
      <c r="Z154" s="99">
        <f>SUBTOTAL(9,Z155:Z157)</f>
        <v>0</v>
      </c>
      <c r="AA154" s="98"/>
      <c r="AB154" s="99">
        <f>SUBTOTAL(9,AB155:AB157)</f>
        <v>0</v>
      </c>
      <c r="AC154" s="98"/>
      <c r="AD154" s="99">
        <f>SUBTOTAL(9,AD155:AD157)</f>
        <v>0</v>
      </c>
      <c r="AE154" s="100">
        <f>SUBTOTAL(9,AE155:AE157)</f>
        <v>0</v>
      </c>
      <c r="AF154" s="38"/>
      <c r="AG154" s="4"/>
      <c r="AH154" s="100">
        <f>SUBTOTAL(9,AH155:AH157)</f>
        <v>0</v>
      </c>
      <c r="AJ154" s="4"/>
    </row>
    <row r="155" spans="1:36" x14ac:dyDescent="0.25">
      <c r="A155" s="101" t="str">
        <f t="shared" si="200"/>
        <v>N</v>
      </c>
      <c r="B155" s="26">
        <v>578</v>
      </c>
      <c r="C155" s="27" t="s">
        <v>73</v>
      </c>
      <c r="D155" s="102"/>
      <c r="E155" s="103"/>
      <c r="F155" s="103"/>
      <c r="G155" s="104"/>
      <c r="H155" s="105"/>
      <c r="I155" s="106">
        <f t="shared" ref="I155:I156" si="249">IF(+H155&gt;0,+D155*H155,+D155*F155*H155)</f>
        <v>0</v>
      </c>
      <c r="J155" s="29">
        <f t="shared" ref="J155:J156" si="250">+I155/J$2</f>
        <v>0</v>
      </c>
      <c r="K155" s="107"/>
      <c r="L155" s="108">
        <f t="shared" ref="L155:L156" si="251">+$J155*K155</f>
        <v>0</v>
      </c>
      <c r="M155" s="107"/>
      <c r="N155" s="108">
        <f t="shared" ref="N155:N156" si="252">+$J155*M155</f>
        <v>0</v>
      </c>
      <c r="O155" s="107"/>
      <c r="P155" s="108">
        <f t="shared" ref="P155:P156" si="253">+$J155*O155</f>
        <v>0</v>
      </c>
      <c r="Q155" s="107"/>
      <c r="R155" s="108">
        <f t="shared" ref="R155:R156" si="254">+$J155*Q155</f>
        <v>0</v>
      </c>
      <c r="S155" s="107"/>
      <c r="T155" s="108">
        <f t="shared" ref="T155:T156" si="255">+$J155*S155</f>
        <v>0</v>
      </c>
      <c r="U155" s="107"/>
      <c r="V155" s="108">
        <f t="shared" ref="V155:V156" si="256">+$J155*U155</f>
        <v>0</v>
      </c>
      <c r="W155" s="107"/>
      <c r="X155" s="108">
        <f t="shared" ref="X155:X156" si="257">+$J155*W155</f>
        <v>0</v>
      </c>
      <c r="Y155" s="107"/>
      <c r="Z155" s="108">
        <f t="shared" ref="Z155:Z156" si="258">+$J155*Y155</f>
        <v>0</v>
      </c>
      <c r="AA155" s="107"/>
      <c r="AB155" s="108">
        <f t="shared" ref="AB155:AB156" si="259">+$J155*AA155</f>
        <v>0</v>
      </c>
      <c r="AC155" s="107"/>
      <c r="AD155" s="108">
        <f t="shared" ref="AD155:AD156" si="260">+$J155*AC155</f>
        <v>0</v>
      </c>
      <c r="AE155" s="109">
        <f t="shared" ref="AE155:AE156" si="261">+L155+N155+P155+R155+T155+V155+X155+Z155+AB155+AD155</f>
        <v>0</v>
      </c>
      <c r="AF155" s="110"/>
      <c r="AG155" s="111"/>
      <c r="AH155" s="109">
        <f t="shared" ref="AH155:AH156" si="262">+J155-AE155</f>
        <v>0</v>
      </c>
      <c r="AJ155" s="111"/>
    </row>
    <row r="156" spans="1:36" x14ac:dyDescent="0.25">
      <c r="A156" s="101" t="str">
        <f t="shared" si="200"/>
        <v>N</v>
      </c>
      <c r="B156" s="26">
        <v>5780</v>
      </c>
      <c r="C156" s="27" t="s">
        <v>456</v>
      </c>
      <c r="D156" s="102"/>
      <c r="E156" s="103"/>
      <c r="F156" s="103"/>
      <c r="G156" s="104"/>
      <c r="H156" s="105"/>
      <c r="I156" s="106">
        <f t="shared" si="249"/>
        <v>0</v>
      </c>
      <c r="J156" s="29">
        <f t="shared" si="250"/>
        <v>0</v>
      </c>
      <c r="K156" s="107"/>
      <c r="L156" s="108">
        <f t="shared" si="251"/>
        <v>0</v>
      </c>
      <c r="M156" s="107"/>
      <c r="N156" s="108">
        <f t="shared" si="252"/>
        <v>0</v>
      </c>
      <c r="O156" s="107"/>
      <c r="P156" s="108">
        <f t="shared" si="253"/>
        <v>0</v>
      </c>
      <c r="Q156" s="107"/>
      <c r="R156" s="108">
        <f t="shared" si="254"/>
        <v>0</v>
      </c>
      <c r="S156" s="107"/>
      <c r="T156" s="108">
        <f t="shared" si="255"/>
        <v>0</v>
      </c>
      <c r="U156" s="107"/>
      <c r="V156" s="108">
        <f t="shared" si="256"/>
        <v>0</v>
      </c>
      <c r="W156" s="107"/>
      <c r="X156" s="108">
        <f t="shared" si="257"/>
        <v>0</v>
      </c>
      <c r="Y156" s="107"/>
      <c r="Z156" s="108">
        <f t="shared" si="258"/>
        <v>0</v>
      </c>
      <c r="AA156" s="107"/>
      <c r="AB156" s="108">
        <f t="shared" si="259"/>
        <v>0</v>
      </c>
      <c r="AC156" s="107"/>
      <c r="AD156" s="108">
        <f t="shared" si="260"/>
        <v>0</v>
      </c>
      <c r="AE156" s="109">
        <f t="shared" si="261"/>
        <v>0</v>
      </c>
      <c r="AF156" s="110"/>
      <c r="AG156" s="111"/>
      <c r="AH156" s="109">
        <f t="shared" si="262"/>
        <v>0</v>
      </c>
      <c r="AJ156" s="111"/>
    </row>
    <row r="157" spans="1:36" x14ac:dyDescent="0.25">
      <c r="A157" s="101" t="str">
        <f t="shared" si="200"/>
        <v>N</v>
      </c>
      <c r="B157" s="33"/>
      <c r="C157" s="34"/>
      <c r="D157" s="119"/>
      <c r="E157" s="120"/>
      <c r="F157" s="120"/>
      <c r="G157" s="111"/>
      <c r="H157" s="111"/>
      <c r="I157" s="4"/>
      <c r="J157" s="35"/>
      <c r="K157" s="121"/>
      <c r="L157" s="122"/>
      <c r="M157" s="121"/>
      <c r="N157" s="122"/>
      <c r="O157" s="121"/>
      <c r="P157" s="122"/>
      <c r="Q157" s="121"/>
      <c r="R157" s="122"/>
      <c r="S157" s="121"/>
      <c r="T157" s="122"/>
      <c r="U157" s="121"/>
      <c r="V157" s="122"/>
      <c r="W157" s="121"/>
      <c r="X157" s="122"/>
      <c r="Y157" s="121"/>
      <c r="Z157" s="122"/>
      <c r="AA157" s="121"/>
      <c r="AB157" s="122"/>
      <c r="AC157" s="121"/>
      <c r="AD157" s="122"/>
      <c r="AE157" s="132"/>
      <c r="AF157" s="110"/>
      <c r="AG157" s="111"/>
      <c r="AH157" s="132"/>
      <c r="AJ157" s="111"/>
    </row>
    <row r="158" spans="1:36" s="10" customFormat="1" x14ac:dyDescent="0.25">
      <c r="A158" s="1" t="s">
        <v>424</v>
      </c>
      <c r="B158" s="39"/>
      <c r="C158" s="16" t="s">
        <v>457</v>
      </c>
      <c r="D158" s="93"/>
      <c r="E158" s="16"/>
      <c r="F158" s="16"/>
      <c r="G158" s="17"/>
      <c r="H158" s="17"/>
      <c r="I158" s="17"/>
      <c r="J158" s="19">
        <f>ROUND(SUBTOTAL(9,J159:J203),0)</f>
        <v>320470</v>
      </c>
      <c r="K158" s="94">
        <f>IF($J158=0,"%",+L158/$J158)</f>
        <v>0.17611944955846101</v>
      </c>
      <c r="L158" s="95">
        <f>ROUND(SUBTOTAL(9,L159:L203),0)</f>
        <v>56441</v>
      </c>
      <c r="M158" s="94">
        <f>IF($J158=0,"%",+N158/$J158)</f>
        <v>0.82388055044153896</v>
      </c>
      <c r="N158" s="95">
        <f>ROUND(SUBTOTAL(9,N159:N203),0)</f>
        <v>264029</v>
      </c>
      <c r="O158" s="94">
        <f>IF($J158=0,"%",+P158/$J158)</f>
        <v>0</v>
      </c>
      <c r="P158" s="95">
        <f>ROUND(SUBTOTAL(9,P159:P203),0)</f>
        <v>0</v>
      </c>
      <c r="Q158" s="94">
        <f>IF($J158=0,"%",+R158/$J158)</f>
        <v>0</v>
      </c>
      <c r="R158" s="95">
        <f>ROUND(SUBTOTAL(9,R159:R203),0)</f>
        <v>0</v>
      </c>
      <c r="S158" s="94">
        <f>IF($J158=0,"%",+T158/$J158)</f>
        <v>0</v>
      </c>
      <c r="T158" s="95">
        <f>ROUND(SUBTOTAL(9,T159:T203),0)</f>
        <v>0</v>
      </c>
      <c r="U158" s="94">
        <f>IF($J158=0,"%",+V158/$J158)</f>
        <v>0</v>
      </c>
      <c r="V158" s="95">
        <f>ROUND(SUBTOTAL(9,V159:V203),0)</f>
        <v>0</v>
      </c>
      <c r="W158" s="94">
        <f>IF($J158=0,"%",+X158/$J158)</f>
        <v>0</v>
      </c>
      <c r="X158" s="95">
        <f>ROUND(SUBTOTAL(9,X159:X203),0)</f>
        <v>0</v>
      </c>
      <c r="Y158" s="94">
        <f>IF($J158=0,"%",+Z158/$J158)</f>
        <v>0</v>
      </c>
      <c r="Z158" s="95">
        <f>ROUND(SUBTOTAL(9,Z159:Z203),0)</f>
        <v>0</v>
      </c>
      <c r="AA158" s="94">
        <f>IF($J158=0,"%",+AB158/$J158)</f>
        <v>0</v>
      </c>
      <c r="AB158" s="95">
        <f>ROUND(SUBTOTAL(9,AB159:AB203),0)</f>
        <v>0</v>
      </c>
      <c r="AC158" s="94">
        <f>IF($J158=0,"%",+AD158/$J158)</f>
        <v>0</v>
      </c>
      <c r="AD158" s="95">
        <f>ROUND(SUBTOTAL(9,AD159:AD203),0)</f>
        <v>0</v>
      </c>
      <c r="AE158" s="96">
        <f>ROUND(SUBTOTAL(9,AE159:AE203),0)</f>
        <v>320470</v>
      </c>
      <c r="AF158" s="40"/>
      <c r="AG158" s="4"/>
      <c r="AH158" s="96">
        <f>ROUND(SUBTOTAL(9,AH159:AH203),0)</f>
        <v>0</v>
      </c>
      <c r="AJ158" s="4"/>
    </row>
    <row r="159" spans="1:36" s="10" customFormat="1" x14ac:dyDescent="0.25">
      <c r="A159" s="1" t="str">
        <f t="shared" ref="A159:A203" si="263">IF(AE159&gt;0,"Y",IF(AE159&lt;0,"Y","N"))</f>
        <v>N</v>
      </c>
      <c r="B159" s="21">
        <v>580</v>
      </c>
      <c r="C159" s="22" t="s">
        <v>74</v>
      </c>
      <c r="D159" s="97"/>
      <c r="E159" s="22"/>
      <c r="F159" s="22"/>
      <c r="G159" s="23"/>
      <c r="H159" s="23"/>
      <c r="I159" s="23"/>
      <c r="J159" s="24">
        <f>SUBTOTAL(9,J160:J162)</f>
        <v>0</v>
      </c>
      <c r="K159" s="98"/>
      <c r="L159" s="99">
        <f>SUBTOTAL(9,L160:L162)</f>
        <v>0</v>
      </c>
      <c r="M159" s="98"/>
      <c r="N159" s="99">
        <f>SUBTOTAL(9,N160:N162)</f>
        <v>0</v>
      </c>
      <c r="O159" s="98"/>
      <c r="P159" s="99">
        <f>SUBTOTAL(9,P160:P162)</f>
        <v>0</v>
      </c>
      <c r="Q159" s="98"/>
      <c r="R159" s="99">
        <f>SUBTOTAL(9,R160:R162)</f>
        <v>0</v>
      </c>
      <c r="S159" s="98"/>
      <c r="T159" s="99">
        <f>SUBTOTAL(9,T160:T162)</f>
        <v>0</v>
      </c>
      <c r="U159" s="98"/>
      <c r="V159" s="99">
        <f>SUBTOTAL(9,V160:V162)</f>
        <v>0</v>
      </c>
      <c r="W159" s="98"/>
      <c r="X159" s="99">
        <f>SUBTOTAL(9,X160:X162)</f>
        <v>0</v>
      </c>
      <c r="Y159" s="98"/>
      <c r="Z159" s="99">
        <f>SUBTOTAL(9,Z160:Z162)</f>
        <v>0</v>
      </c>
      <c r="AA159" s="98"/>
      <c r="AB159" s="99">
        <f>SUBTOTAL(9,AB160:AB162)</f>
        <v>0</v>
      </c>
      <c r="AC159" s="98"/>
      <c r="AD159" s="99">
        <f>SUBTOTAL(9,AD160:AD162)</f>
        <v>0</v>
      </c>
      <c r="AE159" s="100">
        <f>SUBTOTAL(9,AE160:AE162)</f>
        <v>0</v>
      </c>
      <c r="AF159" s="8"/>
      <c r="AG159" s="4"/>
      <c r="AH159" s="100">
        <f>SUBTOTAL(9,AH160:AH162)</f>
        <v>0</v>
      </c>
      <c r="AJ159" s="4"/>
    </row>
    <row r="160" spans="1:36" x14ac:dyDescent="0.25">
      <c r="A160" s="101" t="str">
        <f t="shared" si="263"/>
        <v>N</v>
      </c>
      <c r="B160" s="26">
        <v>580</v>
      </c>
      <c r="C160" s="27" t="s">
        <v>74</v>
      </c>
      <c r="D160" s="102"/>
      <c r="E160" s="103"/>
      <c r="F160" s="103"/>
      <c r="G160" s="104"/>
      <c r="H160" s="105"/>
      <c r="I160" s="106">
        <f t="shared" ref="I160:I161" si="264">IF(+H160&gt;0,+D160*H160,+D160*F160*H160)</f>
        <v>0</v>
      </c>
      <c r="J160" s="29">
        <f t="shared" ref="J160:J161" si="265">+I160/J$2</f>
        <v>0</v>
      </c>
      <c r="K160" s="107"/>
      <c r="L160" s="108">
        <f t="shared" ref="L160:L161" si="266">+$J160*K160</f>
        <v>0</v>
      </c>
      <c r="M160" s="107"/>
      <c r="N160" s="108">
        <f t="shared" ref="N160:N161" si="267">+$J160*M160</f>
        <v>0</v>
      </c>
      <c r="O160" s="107"/>
      <c r="P160" s="108">
        <f t="shared" ref="P160:P161" si="268">+$J160*O160</f>
        <v>0</v>
      </c>
      <c r="Q160" s="107"/>
      <c r="R160" s="108">
        <f t="shared" ref="R160:R161" si="269">+$J160*Q160</f>
        <v>0</v>
      </c>
      <c r="S160" s="107"/>
      <c r="T160" s="108">
        <f t="shared" ref="T160:T161" si="270">+$J160*S160</f>
        <v>0</v>
      </c>
      <c r="U160" s="107"/>
      <c r="V160" s="108">
        <f t="shared" ref="V160:V161" si="271">+$J160*U160</f>
        <v>0</v>
      </c>
      <c r="W160" s="107"/>
      <c r="X160" s="108">
        <f t="shared" ref="X160:X161" si="272">+$J160*W160</f>
        <v>0</v>
      </c>
      <c r="Y160" s="107"/>
      <c r="Z160" s="108">
        <f t="shared" ref="Z160:Z161" si="273">+$J160*Y160</f>
        <v>0</v>
      </c>
      <c r="AA160" s="107"/>
      <c r="AB160" s="108">
        <f t="shared" ref="AB160:AB161" si="274">+$J160*AA160</f>
        <v>0</v>
      </c>
      <c r="AC160" s="107"/>
      <c r="AD160" s="108">
        <f t="shared" ref="AD160:AD161" si="275">+$J160*AC160</f>
        <v>0</v>
      </c>
      <c r="AE160" s="109">
        <f t="shared" ref="AE160:AE161" si="276">+L160+N160+P160+R160+T160+V160+X160+Z160+AB160+AD160</f>
        <v>0</v>
      </c>
      <c r="AF160" s="110"/>
      <c r="AG160" s="111"/>
      <c r="AH160" s="109">
        <f t="shared" ref="AH160:AH161" si="277">+J160-AE160</f>
        <v>0</v>
      </c>
      <c r="AJ160" s="111"/>
    </row>
    <row r="161" spans="1:36" x14ac:dyDescent="0.25">
      <c r="A161" s="101" t="str">
        <f t="shared" si="263"/>
        <v>N</v>
      </c>
      <c r="B161" s="26">
        <v>5800</v>
      </c>
      <c r="C161" s="27" t="s">
        <v>75</v>
      </c>
      <c r="D161" s="102"/>
      <c r="E161" s="103"/>
      <c r="F161" s="103"/>
      <c r="G161" s="104"/>
      <c r="H161" s="105"/>
      <c r="I161" s="106">
        <f t="shared" si="264"/>
        <v>0</v>
      </c>
      <c r="J161" s="29">
        <f t="shared" si="265"/>
        <v>0</v>
      </c>
      <c r="K161" s="107"/>
      <c r="L161" s="108">
        <f t="shared" si="266"/>
        <v>0</v>
      </c>
      <c r="M161" s="107"/>
      <c r="N161" s="108">
        <f t="shared" si="267"/>
        <v>0</v>
      </c>
      <c r="O161" s="107"/>
      <c r="P161" s="108">
        <f t="shared" si="268"/>
        <v>0</v>
      </c>
      <c r="Q161" s="107"/>
      <c r="R161" s="108">
        <f t="shared" si="269"/>
        <v>0</v>
      </c>
      <c r="S161" s="107"/>
      <c r="T161" s="108">
        <f t="shared" si="270"/>
        <v>0</v>
      </c>
      <c r="U161" s="107"/>
      <c r="V161" s="108">
        <f t="shared" si="271"/>
        <v>0</v>
      </c>
      <c r="W161" s="107"/>
      <c r="X161" s="108">
        <f t="shared" si="272"/>
        <v>0</v>
      </c>
      <c r="Y161" s="107"/>
      <c r="Z161" s="108">
        <f t="shared" si="273"/>
        <v>0</v>
      </c>
      <c r="AA161" s="107"/>
      <c r="AB161" s="108">
        <f t="shared" si="274"/>
        <v>0</v>
      </c>
      <c r="AC161" s="107"/>
      <c r="AD161" s="108">
        <f t="shared" si="275"/>
        <v>0</v>
      </c>
      <c r="AE161" s="109">
        <f t="shared" si="276"/>
        <v>0</v>
      </c>
      <c r="AF161" s="110"/>
      <c r="AG161" s="111"/>
      <c r="AH161" s="109">
        <f t="shared" si="277"/>
        <v>0</v>
      </c>
      <c r="AJ161" s="111"/>
    </row>
    <row r="162" spans="1:36" x14ac:dyDescent="0.25">
      <c r="A162" s="101" t="str">
        <f t="shared" si="263"/>
        <v>N</v>
      </c>
      <c r="B162" s="33"/>
      <c r="C162" s="34"/>
      <c r="D162" s="119"/>
      <c r="E162" s="120"/>
      <c r="F162" s="120"/>
      <c r="G162" s="111"/>
      <c r="H162" s="111"/>
      <c r="I162" s="4"/>
      <c r="J162" s="4"/>
      <c r="K162" s="135"/>
      <c r="L162" s="136"/>
      <c r="M162" s="135"/>
      <c r="N162" s="136"/>
      <c r="O162" s="135"/>
      <c r="P162" s="136"/>
      <c r="Q162" s="135"/>
      <c r="R162" s="136"/>
      <c r="S162" s="135"/>
      <c r="T162" s="136"/>
      <c r="U162" s="135"/>
      <c r="V162" s="136"/>
      <c r="W162" s="135"/>
      <c r="X162" s="136"/>
      <c r="Y162" s="135"/>
      <c r="Z162" s="136"/>
      <c r="AA162" s="135"/>
      <c r="AB162" s="136"/>
      <c r="AC162" s="135"/>
      <c r="AD162" s="136"/>
      <c r="AE162" s="132"/>
      <c r="AF162" s="110"/>
      <c r="AG162" s="111"/>
      <c r="AH162" s="132"/>
      <c r="AJ162" s="111"/>
    </row>
    <row r="163" spans="1:36" s="10" customFormat="1" x14ac:dyDescent="0.25">
      <c r="A163" s="1" t="str">
        <f t="shared" si="263"/>
        <v>Y</v>
      </c>
      <c r="B163" s="21">
        <v>581</v>
      </c>
      <c r="C163" s="22" t="s">
        <v>76</v>
      </c>
      <c r="D163" s="97"/>
      <c r="E163" s="22"/>
      <c r="F163" s="22"/>
      <c r="G163" s="23"/>
      <c r="H163" s="23"/>
      <c r="I163" s="23"/>
      <c r="J163" s="24">
        <f>SUBTOTAL(9,J164:J172)</f>
        <v>121968.09759336706</v>
      </c>
      <c r="K163" s="98"/>
      <c r="L163" s="99">
        <f>SUBTOTAL(9,L164:L172)</f>
        <v>36590.429278010117</v>
      </c>
      <c r="M163" s="98"/>
      <c r="N163" s="99">
        <f>SUBTOTAL(9,N164:N172)</f>
        <v>85377.668315356932</v>
      </c>
      <c r="O163" s="98"/>
      <c r="P163" s="99">
        <f>SUBTOTAL(9,P164:P172)</f>
        <v>0</v>
      </c>
      <c r="Q163" s="98"/>
      <c r="R163" s="99">
        <f>SUBTOTAL(9,R164:R172)</f>
        <v>0</v>
      </c>
      <c r="S163" s="98"/>
      <c r="T163" s="99">
        <f>SUBTOTAL(9,T164:T172)</f>
        <v>0</v>
      </c>
      <c r="U163" s="98"/>
      <c r="V163" s="99">
        <f>SUBTOTAL(9,V164:V172)</f>
        <v>0</v>
      </c>
      <c r="W163" s="98"/>
      <c r="X163" s="99">
        <f>SUBTOTAL(9,X164:X172)</f>
        <v>0</v>
      </c>
      <c r="Y163" s="98"/>
      <c r="Z163" s="99">
        <f>SUBTOTAL(9,Z164:Z172)</f>
        <v>0</v>
      </c>
      <c r="AA163" s="98"/>
      <c r="AB163" s="99">
        <f>SUBTOTAL(9,AB164:AB172)</f>
        <v>0</v>
      </c>
      <c r="AC163" s="98"/>
      <c r="AD163" s="99">
        <f>SUBTOTAL(9,AD164:AD172)</f>
        <v>0</v>
      </c>
      <c r="AE163" s="100">
        <f>SUBTOTAL(9,AE164:AE172)</f>
        <v>121968.09759336706</v>
      </c>
      <c r="AF163" s="8"/>
      <c r="AG163" s="4"/>
      <c r="AH163" s="100">
        <f>SUBTOTAL(9,AH164:AH172)</f>
        <v>0</v>
      </c>
      <c r="AJ163" s="4"/>
    </row>
    <row r="164" spans="1:36" x14ac:dyDescent="0.25">
      <c r="A164" s="101" t="str">
        <f t="shared" si="263"/>
        <v>N</v>
      </c>
      <c r="B164" s="26">
        <v>581</v>
      </c>
      <c r="C164" s="27" t="s">
        <v>76</v>
      </c>
      <c r="D164" s="102"/>
      <c r="E164" s="103"/>
      <c r="F164" s="103"/>
      <c r="G164" s="104"/>
      <c r="H164" s="105"/>
      <c r="I164" s="106">
        <f t="shared" ref="I164:I171" si="278">IF(+H164&gt;0,+D164*H164,+D164*F164*H164)</f>
        <v>0</v>
      </c>
      <c r="J164" s="29">
        <f t="shared" ref="J164:J171" si="279">+I164/J$2</f>
        <v>0</v>
      </c>
      <c r="K164" s="107"/>
      <c r="L164" s="108">
        <f t="shared" ref="L164:L171" si="280">+$J164*K164</f>
        <v>0</v>
      </c>
      <c r="M164" s="107"/>
      <c r="N164" s="108">
        <f t="shared" ref="N164:N171" si="281">+$J164*M164</f>
        <v>0</v>
      </c>
      <c r="O164" s="107"/>
      <c r="P164" s="108">
        <f t="shared" ref="P164:P171" si="282">+$J164*O164</f>
        <v>0</v>
      </c>
      <c r="Q164" s="107"/>
      <c r="R164" s="108">
        <f t="shared" ref="R164:R171" si="283">+$J164*Q164</f>
        <v>0</v>
      </c>
      <c r="S164" s="107"/>
      <c r="T164" s="108">
        <f t="shared" ref="T164:T171" si="284">+$J164*S164</f>
        <v>0</v>
      </c>
      <c r="U164" s="107"/>
      <c r="V164" s="108">
        <f t="shared" ref="V164:V171" si="285">+$J164*U164</f>
        <v>0</v>
      </c>
      <c r="W164" s="107"/>
      <c r="X164" s="108">
        <f t="shared" ref="X164:X171" si="286">+$J164*W164</f>
        <v>0</v>
      </c>
      <c r="Y164" s="107"/>
      <c r="Z164" s="108">
        <f t="shared" ref="Z164:Z171" si="287">+$J164*Y164</f>
        <v>0</v>
      </c>
      <c r="AA164" s="107"/>
      <c r="AB164" s="108">
        <f t="shared" ref="AB164:AB171" si="288">+$J164*AA164</f>
        <v>0</v>
      </c>
      <c r="AC164" s="107"/>
      <c r="AD164" s="108">
        <f t="shared" ref="AD164:AD171" si="289">+$J164*AC164</f>
        <v>0</v>
      </c>
      <c r="AE164" s="109">
        <f t="shared" ref="AE164:AE171" si="290">+L164+N164+P164+R164+T164+V164+X164+Z164+AB164+AD164</f>
        <v>0</v>
      </c>
      <c r="AF164" s="110"/>
      <c r="AG164" s="111"/>
      <c r="AH164" s="109">
        <f t="shared" ref="AH164:AH171" si="291">+J164-AE164</f>
        <v>0</v>
      </c>
      <c r="AJ164" s="111"/>
    </row>
    <row r="165" spans="1:36" x14ac:dyDescent="0.25">
      <c r="A165" s="101" t="str">
        <f t="shared" si="263"/>
        <v>Y</v>
      </c>
      <c r="B165" s="26">
        <v>5810</v>
      </c>
      <c r="C165" s="27" t="s">
        <v>366</v>
      </c>
      <c r="D165" s="102">
        <v>4</v>
      </c>
      <c r="E165" s="103" t="s">
        <v>889</v>
      </c>
      <c r="F165" s="103">
        <v>1</v>
      </c>
      <c r="G165" s="104">
        <v>1</v>
      </c>
      <c r="H165" s="105">
        <v>26121.25</v>
      </c>
      <c r="I165" s="106">
        <f t="shared" si="278"/>
        <v>104485</v>
      </c>
      <c r="J165" s="29">
        <f t="shared" si="279"/>
        <v>104485</v>
      </c>
      <c r="K165" s="107">
        <v>0.3</v>
      </c>
      <c r="L165" s="108">
        <f t="shared" si="280"/>
        <v>31345.5</v>
      </c>
      <c r="M165" s="107">
        <v>0.7</v>
      </c>
      <c r="N165" s="108">
        <f t="shared" si="281"/>
        <v>73139.5</v>
      </c>
      <c r="O165" s="107"/>
      <c r="P165" s="108">
        <f t="shared" si="282"/>
        <v>0</v>
      </c>
      <c r="Q165" s="107"/>
      <c r="R165" s="108">
        <f t="shared" si="283"/>
        <v>0</v>
      </c>
      <c r="S165" s="107"/>
      <c r="T165" s="108">
        <f t="shared" si="284"/>
        <v>0</v>
      </c>
      <c r="U165" s="107"/>
      <c r="V165" s="108">
        <f t="shared" si="285"/>
        <v>0</v>
      </c>
      <c r="W165" s="107"/>
      <c r="X165" s="108">
        <f t="shared" si="286"/>
        <v>0</v>
      </c>
      <c r="Y165" s="107"/>
      <c r="Z165" s="108">
        <f t="shared" si="287"/>
        <v>0</v>
      </c>
      <c r="AA165" s="107"/>
      <c r="AB165" s="108">
        <f t="shared" si="288"/>
        <v>0</v>
      </c>
      <c r="AC165" s="107"/>
      <c r="AD165" s="108">
        <f t="shared" si="289"/>
        <v>0</v>
      </c>
      <c r="AE165" s="109">
        <f t="shared" si="290"/>
        <v>104485</v>
      </c>
      <c r="AF165" s="110"/>
      <c r="AG165" s="111"/>
      <c r="AH165" s="109">
        <f t="shared" si="291"/>
        <v>0</v>
      </c>
      <c r="AJ165" s="111"/>
    </row>
    <row r="166" spans="1:36" x14ac:dyDescent="0.25">
      <c r="A166" s="101" t="str">
        <f t="shared" si="263"/>
        <v>N</v>
      </c>
      <c r="B166" s="26">
        <v>5811</v>
      </c>
      <c r="C166" s="27" t="s">
        <v>367</v>
      </c>
      <c r="D166" s="102"/>
      <c r="E166" s="103"/>
      <c r="F166" s="103"/>
      <c r="G166" s="104"/>
      <c r="H166" s="103"/>
      <c r="I166" s="106">
        <f t="shared" si="278"/>
        <v>0</v>
      </c>
      <c r="J166" s="29">
        <f t="shared" si="279"/>
        <v>0</v>
      </c>
      <c r="K166" s="107"/>
      <c r="L166" s="108">
        <f t="shared" si="280"/>
        <v>0</v>
      </c>
      <c r="M166" s="107"/>
      <c r="N166" s="108">
        <f t="shared" si="281"/>
        <v>0</v>
      </c>
      <c r="O166" s="107"/>
      <c r="P166" s="108">
        <f t="shared" si="282"/>
        <v>0</v>
      </c>
      <c r="Q166" s="107"/>
      <c r="R166" s="108">
        <f t="shared" si="283"/>
        <v>0</v>
      </c>
      <c r="S166" s="107"/>
      <c r="T166" s="108">
        <f t="shared" si="284"/>
        <v>0</v>
      </c>
      <c r="U166" s="107"/>
      <c r="V166" s="108">
        <f t="shared" si="285"/>
        <v>0</v>
      </c>
      <c r="W166" s="107"/>
      <c r="X166" s="108">
        <f t="shared" si="286"/>
        <v>0</v>
      </c>
      <c r="Y166" s="107"/>
      <c r="Z166" s="108">
        <f t="shared" si="287"/>
        <v>0</v>
      </c>
      <c r="AA166" s="107"/>
      <c r="AB166" s="108">
        <f t="shared" si="288"/>
        <v>0</v>
      </c>
      <c r="AC166" s="107"/>
      <c r="AD166" s="108">
        <f t="shared" si="289"/>
        <v>0</v>
      </c>
      <c r="AE166" s="109">
        <f t="shared" si="290"/>
        <v>0</v>
      </c>
      <c r="AF166" s="110"/>
      <c r="AG166" s="111"/>
      <c r="AH166" s="109">
        <f t="shared" si="291"/>
        <v>0</v>
      </c>
      <c r="AJ166" s="111"/>
    </row>
    <row r="167" spans="1:36" x14ac:dyDescent="0.25">
      <c r="A167" s="101" t="str">
        <f t="shared" si="263"/>
        <v>Y</v>
      </c>
      <c r="B167" s="26">
        <v>5812</v>
      </c>
      <c r="C167" s="27" t="s">
        <v>368</v>
      </c>
      <c r="D167" s="102">
        <v>5</v>
      </c>
      <c r="E167" s="103" t="s">
        <v>890</v>
      </c>
      <c r="F167" s="103">
        <v>1</v>
      </c>
      <c r="G167" s="104">
        <v>1</v>
      </c>
      <c r="H167" s="105">
        <v>3496.6195186734103</v>
      </c>
      <c r="I167" s="106">
        <f t="shared" si="278"/>
        <v>17483.097593367052</v>
      </c>
      <c r="J167" s="29">
        <f t="shared" si="279"/>
        <v>17483.097593367052</v>
      </c>
      <c r="K167" s="107">
        <v>0.3</v>
      </c>
      <c r="L167" s="108">
        <f t="shared" si="280"/>
        <v>5244.9292780101159</v>
      </c>
      <c r="M167" s="107">
        <v>0.7</v>
      </c>
      <c r="N167" s="108">
        <f t="shared" si="281"/>
        <v>12238.168315356936</v>
      </c>
      <c r="O167" s="107"/>
      <c r="P167" s="108">
        <f t="shared" si="282"/>
        <v>0</v>
      </c>
      <c r="Q167" s="107"/>
      <c r="R167" s="108">
        <f t="shared" si="283"/>
        <v>0</v>
      </c>
      <c r="S167" s="107"/>
      <c r="T167" s="108">
        <f t="shared" si="284"/>
        <v>0</v>
      </c>
      <c r="U167" s="107"/>
      <c r="V167" s="108">
        <f t="shared" si="285"/>
        <v>0</v>
      </c>
      <c r="W167" s="107"/>
      <c r="X167" s="108">
        <f t="shared" si="286"/>
        <v>0</v>
      </c>
      <c r="Y167" s="107"/>
      <c r="Z167" s="108">
        <f t="shared" si="287"/>
        <v>0</v>
      </c>
      <c r="AA167" s="107"/>
      <c r="AB167" s="108">
        <f t="shared" si="288"/>
        <v>0</v>
      </c>
      <c r="AC167" s="107"/>
      <c r="AD167" s="108">
        <f t="shared" si="289"/>
        <v>0</v>
      </c>
      <c r="AE167" s="109">
        <f t="shared" si="290"/>
        <v>17483.097593367052</v>
      </c>
      <c r="AF167" s="110"/>
      <c r="AG167" s="111"/>
      <c r="AH167" s="109">
        <f t="shared" si="291"/>
        <v>0</v>
      </c>
      <c r="AJ167" s="111"/>
    </row>
    <row r="168" spans="1:36" x14ac:dyDescent="0.25">
      <c r="A168" s="101" t="str">
        <f t="shared" si="263"/>
        <v>N</v>
      </c>
      <c r="B168" s="26">
        <v>5813</v>
      </c>
      <c r="C168" s="27" t="s">
        <v>369</v>
      </c>
      <c r="D168" s="102"/>
      <c r="E168" s="103"/>
      <c r="F168" s="103"/>
      <c r="G168" s="104"/>
      <c r="H168" s="105"/>
      <c r="I168" s="106">
        <f t="shared" si="278"/>
        <v>0</v>
      </c>
      <c r="J168" s="29">
        <f t="shared" si="279"/>
        <v>0</v>
      </c>
      <c r="K168" s="107"/>
      <c r="L168" s="108">
        <f t="shared" si="280"/>
        <v>0</v>
      </c>
      <c r="M168" s="107"/>
      <c r="N168" s="108">
        <f t="shared" si="281"/>
        <v>0</v>
      </c>
      <c r="O168" s="107"/>
      <c r="P168" s="108">
        <f t="shared" si="282"/>
        <v>0</v>
      </c>
      <c r="Q168" s="107"/>
      <c r="R168" s="108">
        <f t="shared" si="283"/>
        <v>0</v>
      </c>
      <c r="S168" s="107"/>
      <c r="T168" s="108">
        <f t="shared" si="284"/>
        <v>0</v>
      </c>
      <c r="U168" s="107"/>
      <c r="V168" s="108">
        <f t="shared" si="285"/>
        <v>0</v>
      </c>
      <c r="W168" s="107"/>
      <c r="X168" s="108">
        <f t="shared" si="286"/>
        <v>0</v>
      </c>
      <c r="Y168" s="107"/>
      <c r="Z168" s="108">
        <f t="shared" si="287"/>
        <v>0</v>
      </c>
      <c r="AA168" s="107"/>
      <c r="AB168" s="108">
        <f t="shared" si="288"/>
        <v>0</v>
      </c>
      <c r="AC168" s="107"/>
      <c r="AD168" s="108">
        <f t="shared" si="289"/>
        <v>0</v>
      </c>
      <c r="AE168" s="109">
        <f t="shared" si="290"/>
        <v>0</v>
      </c>
      <c r="AF168" s="110"/>
      <c r="AG168" s="111"/>
      <c r="AH168" s="109">
        <f t="shared" si="291"/>
        <v>0</v>
      </c>
      <c r="AJ168" s="111"/>
    </row>
    <row r="169" spans="1:36" x14ac:dyDescent="0.25">
      <c r="A169" s="101" t="str">
        <f t="shared" si="263"/>
        <v>N</v>
      </c>
      <c r="B169" s="26">
        <v>5814</v>
      </c>
      <c r="C169" s="27" t="s">
        <v>370</v>
      </c>
      <c r="D169" s="102"/>
      <c r="E169" s="103"/>
      <c r="F169" s="103"/>
      <c r="G169" s="104"/>
      <c r="H169" s="105"/>
      <c r="I169" s="106">
        <f t="shared" si="278"/>
        <v>0</v>
      </c>
      <c r="J169" s="29">
        <f t="shared" si="279"/>
        <v>0</v>
      </c>
      <c r="K169" s="107"/>
      <c r="L169" s="108">
        <f t="shared" si="280"/>
        <v>0</v>
      </c>
      <c r="M169" s="107"/>
      <c r="N169" s="108">
        <f t="shared" si="281"/>
        <v>0</v>
      </c>
      <c r="O169" s="107"/>
      <c r="P169" s="108">
        <f t="shared" si="282"/>
        <v>0</v>
      </c>
      <c r="Q169" s="107"/>
      <c r="R169" s="108">
        <f t="shared" si="283"/>
        <v>0</v>
      </c>
      <c r="S169" s="107"/>
      <c r="T169" s="108">
        <f t="shared" si="284"/>
        <v>0</v>
      </c>
      <c r="U169" s="107"/>
      <c r="V169" s="108">
        <f t="shared" si="285"/>
        <v>0</v>
      </c>
      <c r="W169" s="107"/>
      <c r="X169" s="108">
        <f t="shared" si="286"/>
        <v>0</v>
      </c>
      <c r="Y169" s="107"/>
      <c r="Z169" s="108">
        <f t="shared" si="287"/>
        <v>0</v>
      </c>
      <c r="AA169" s="107"/>
      <c r="AB169" s="108">
        <f t="shared" si="288"/>
        <v>0</v>
      </c>
      <c r="AC169" s="107"/>
      <c r="AD169" s="108">
        <f t="shared" si="289"/>
        <v>0</v>
      </c>
      <c r="AE169" s="109">
        <f t="shared" si="290"/>
        <v>0</v>
      </c>
      <c r="AF169" s="110"/>
      <c r="AG169" s="111"/>
      <c r="AH169" s="109">
        <f t="shared" si="291"/>
        <v>0</v>
      </c>
      <c r="AJ169" s="111"/>
    </row>
    <row r="170" spans="1:36" x14ac:dyDescent="0.25">
      <c r="A170" s="101" t="str">
        <f t="shared" si="263"/>
        <v>N</v>
      </c>
      <c r="B170" s="26">
        <v>5815</v>
      </c>
      <c r="C170" s="27" t="s">
        <v>371</v>
      </c>
      <c r="D170" s="102"/>
      <c r="E170" s="103"/>
      <c r="F170" s="103"/>
      <c r="G170" s="104"/>
      <c r="H170" s="105"/>
      <c r="I170" s="106">
        <f t="shared" si="278"/>
        <v>0</v>
      </c>
      <c r="J170" s="29">
        <f t="shared" si="279"/>
        <v>0</v>
      </c>
      <c r="K170" s="107"/>
      <c r="L170" s="108">
        <f t="shared" si="280"/>
        <v>0</v>
      </c>
      <c r="M170" s="107"/>
      <c r="N170" s="108">
        <f t="shared" si="281"/>
        <v>0</v>
      </c>
      <c r="O170" s="107"/>
      <c r="P170" s="108">
        <f t="shared" si="282"/>
        <v>0</v>
      </c>
      <c r="Q170" s="107"/>
      <c r="R170" s="108">
        <f t="shared" si="283"/>
        <v>0</v>
      </c>
      <c r="S170" s="107"/>
      <c r="T170" s="108">
        <f t="shared" si="284"/>
        <v>0</v>
      </c>
      <c r="U170" s="107"/>
      <c r="V170" s="108">
        <f t="shared" si="285"/>
        <v>0</v>
      </c>
      <c r="W170" s="107"/>
      <c r="X170" s="108">
        <f t="shared" si="286"/>
        <v>0</v>
      </c>
      <c r="Y170" s="107"/>
      <c r="Z170" s="108">
        <f t="shared" si="287"/>
        <v>0</v>
      </c>
      <c r="AA170" s="107"/>
      <c r="AB170" s="108">
        <f t="shared" si="288"/>
        <v>0</v>
      </c>
      <c r="AC170" s="107"/>
      <c r="AD170" s="108">
        <f t="shared" si="289"/>
        <v>0</v>
      </c>
      <c r="AE170" s="109">
        <f t="shared" si="290"/>
        <v>0</v>
      </c>
      <c r="AF170" s="110"/>
      <c r="AG170" s="111"/>
      <c r="AH170" s="109">
        <f t="shared" si="291"/>
        <v>0</v>
      </c>
      <c r="AJ170" s="111"/>
    </row>
    <row r="171" spans="1:36" x14ac:dyDescent="0.25">
      <c r="A171" s="101" t="str">
        <f t="shared" si="263"/>
        <v>N</v>
      </c>
      <c r="B171" s="26">
        <v>5816</v>
      </c>
      <c r="C171" s="27" t="s">
        <v>372</v>
      </c>
      <c r="D171" s="102"/>
      <c r="E171" s="103"/>
      <c r="F171" s="103"/>
      <c r="G171" s="104"/>
      <c r="H171" s="105"/>
      <c r="I171" s="106">
        <f t="shared" si="278"/>
        <v>0</v>
      </c>
      <c r="J171" s="29">
        <f t="shared" si="279"/>
        <v>0</v>
      </c>
      <c r="K171" s="107"/>
      <c r="L171" s="108">
        <f t="shared" si="280"/>
        <v>0</v>
      </c>
      <c r="M171" s="107"/>
      <c r="N171" s="108">
        <f t="shared" si="281"/>
        <v>0</v>
      </c>
      <c r="O171" s="107"/>
      <c r="P171" s="108">
        <f t="shared" si="282"/>
        <v>0</v>
      </c>
      <c r="Q171" s="107"/>
      <c r="R171" s="108">
        <f t="shared" si="283"/>
        <v>0</v>
      </c>
      <c r="S171" s="107"/>
      <c r="T171" s="108">
        <f t="shared" si="284"/>
        <v>0</v>
      </c>
      <c r="U171" s="107"/>
      <c r="V171" s="108">
        <f t="shared" si="285"/>
        <v>0</v>
      </c>
      <c r="W171" s="107"/>
      <c r="X171" s="108">
        <f t="shared" si="286"/>
        <v>0</v>
      </c>
      <c r="Y171" s="107"/>
      <c r="Z171" s="108">
        <f t="shared" si="287"/>
        <v>0</v>
      </c>
      <c r="AA171" s="107"/>
      <c r="AB171" s="108">
        <f t="shared" si="288"/>
        <v>0</v>
      </c>
      <c r="AC171" s="107"/>
      <c r="AD171" s="108">
        <f t="shared" si="289"/>
        <v>0</v>
      </c>
      <c r="AE171" s="109">
        <f t="shared" si="290"/>
        <v>0</v>
      </c>
      <c r="AF171" s="110"/>
      <c r="AG171" s="111"/>
      <c r="AH171" s="109">
        <f t="shared" si="291"/>
        <v>0</v>
      </c>
      <c r="AJ171" s="111"/>
    </row>
    <row r="172" spans="1:36" x14ac:dyDescent="0.25">
      <c r="A172" s="101" t="str">
        <f t="shared" si="263"/>
        <v>N</v>
      </c>
      <c r="B172" s="33"/>
      <c r="C172" s="34"/>
      <c r="D172" s="119"/>
      <c r="E172" s="120"/>
      <c r="F172" s="120"/>
      <c r="G172" s="111"/>
      <c r="H172" s="111"/>
      <c r="I172" s="4"/>
      <c r="J172" s="4"/>
      <c r="K172" s="135"/>
      <c r="L172" s="136"/>
      <c r="M172" s="135"/>
      <c r="N172" s="136"/>
      <c r="O172" s="135"/>
      <c r="P172" s="136"/>
      <c r="Q172" s="135"/>
      <c r="R172" s="136"/>
      <c r="S172" s="135"/>
      <c r="T172" s="136"/>
      <c r="U172" s="135"/>
      <c r="V172" s="136"/>
      <c r="W172" s="135"/>
      <c r="X172" s="136"/>
      <c r="Y172" s="135"/>
      <c r="Z172" s="136"/>
      <c r="AA172" s="135"/>
      <c r="AB172" s="136"/>
      <c r="AC172" s="135"/>
      <c r="AD172" s="136"/>
      <c r="AE172" s="132"/>
      <c r="AF172" s="110"/>
      <c r="AG172" s="111"/>
      <c r="AH172" s="132"/>
      <c r="AJ172" s="111"/>
    </row>
    <row r="173" spans="1:36" s="10" customFormat="1" x14ac:dyDescent="0.25">
      <c r="A173" s="1" t="str">
        <f t="shared" si="263"/>
        <v>Y</v>
      </c>
      <c r="B173" s="21">
        <v>582</v>
      </c>
      <c r="C173" s="22" t="s">
        <v>77</v>
      </c>
      <c r="D173" s="97"/>
      <c r="E173" s="22"/>
      <c r="F173" s="22"/>
      <c r="G173" s="23"/>
      <c r="H173" s="23"/>
      <c r="I173" s="23"/>
      <c r="J173" s="24">
        <f t="shared" ref="J173" si="292">SUBTOTAL(9,J174:J183)</f>
        <v>185305</v>
      </c>
      <c r="K173" s="98"/>
      <c r="L173" s="99">
        <f t="shared" ref="L173:AE173" si="293">SUBTOTAL(9,L174:L183)</f>
        <v>18530.5</v>
      </c>
      <c r="M173" s="98"/>
      <c r="N173" s="99">
        <f t="shared" si="293"/>
        <v>166774.5</v>
      </c>
      <c r="O173" s="98"/>
      <c r="P173" s="99">
        <f t="shared" ref="P173" si="294">SUBTOTAL(9,P174:P183)</f>
        <v>0</v>
      </c>
      <c r="Q173" s="98"/>
      <c r="R173" s="99">
        <f t="shared" ref="R173" si="295">SUBTOTAL(9,R174:R183)</f>
        <v>0</v>
      </c>
      <c r="S173" s="98"/>
      <c r="T173" s="99">
        <f t="shared" ref="T173" si="296">SUBTOTAL(9,T174:T183)</f>
        <v>0</v>
      </c>
      <c r="U173" s="98"/>
      <c r="V173" s="99">
        <f t="shared" ref="V173" si="297">SUBTOTAL(9,V174:V183)</f>
        <v>0</v>
      </c>
      <c r="W173" s="98"/>
      <c r="X173" s="99">
        <f t="shared" ref="X173" si="298">SUBTOTAL(9,X174:X183)</f>
        <v>0</v>
      </c>
      <c r="Y173" s="98"/>
      <c r="Z173" s="99">
        <f t="shared" ref="Z173" si="299">SUBTOTAL(9,Z174:Z183)</f>
        <v>0</v>
      </c>
      <c r="AA173" s="98"/>
      <c r="AB173" s="99">
        <f t="shared" ref="AB173" si="300">SUBTOTAL(9,AB174:AB183)</f>
        <v>0</v>
      </c>
      <c r="AC173" s="98"/>
      <c r="AD173" s="99">
        <f t="shared" si="293"/>
        <v>0</v>
      </c>
      <c r="AE173" s="100">
        <f t="shared" si="293"/>
        <v>185305</v>
      </c>
      <c r="AF173" s="8"/>
      <c r="AG173" s="4"/>
      <c r="AH173" s="100">
        <f t="shared" ref="AH173" si="301">SUBTOTAL(9,AH174:AH183)</f>
        <v>0</v>
      </c>
      <c r="AJ173" s="4"/>
    </row>
    <row r="174" spans="1:36" x14ac:dyDescent="0.25">
      <c r="A174" s="101" t="str">
        <f t="shared" si="263"/>
        <v>N</v>
      </c>
      <c r="B174" s="26">
        <v>582</v>
      </c>
      <c r="C174" s="27" t="s">
        <v>77</v>
      </c>
      <c r="D174" s="102"/>
      <c r="E174" s="103"/>
      <c r="F174" s="103"/>
      <c r="G174" s="104"/>
      <c r="H174" s="105"/>
      <c r="I174" s="106">
        <f t="shared" ref="I174:I182" si="302">IF(+H174&gt;0,+D174*H174,+D174*F174*H174)</f>
        <v>0</v>
      </c>
      <c r="J174" s="29">
        <f t="shared" ref="J174:J182" si="303">+I174/J$2</f>
        <v>0</v>
      </c>
      <c r="K174" s="107"/>
      <c r="L174" s="108">
        <f t="shared" ref="L174:L182" si="304">+$J174*K174</f>
        <v>0</v>
      </c>
      <c r="M174" s="107"/>
      <c r="N174" s="108">
        <f t="shared" ref="N174:N182" si="305">+$J174*M174</f>
        <v>0</v>
      </c>
      <c r="O174" s="107"/>
      <c r="P174" s="108">
        <f t="shared" ref="P174:P182" si="306">+$J174*O174</f>
        <v>0</v>
      </c>
      <c r="Q174" s="107"/>
      <c r="R174" s="108">
        <f t="shared" ref="R174:R182" si="307">+$J174*Q174</f>
        <v>0</v>
      </c>
      <c r="S174" s="107"/>
      <c r="T174" s="108">
        <f t="shared" ref="T174:T182" si="308">+$J174*S174</f>
        <v>0</v>
      </c>
      <c r="U174" s="107"/>
      <c r="V174" s="108">
        <f t="shared" ref="V174:V182" si="309">+$J174*U174</f>
        <v>0</v>
      </c>
      <c r="W174" s="107"/>
      <c r="X174" s="108">
        <f t="shared" ref="X174:X182" si="310">+$J174*W174</f>
        <v>0</v>
      </c>
      <c r="Y174" s="107"/>
      <c r="Z174" s="108">
        <f t="shared" ref="Z174:Z182" si="311">+$J174*Y174</f>
        <v>0</v>
      </c>
      <c r="AA174" s="107"/>
      <c r="AB174" s="108">
        <f t="shared" ref="AB174:AB182" si="312">+$J174*AA174</f>
        <v>0</v>
      </c>
      <c r="AC174" s="107"/>
      <c r="AD174" s="108">
        <f t="shared" ref="AD174:AD182" si="313">+$J174*AC174</f>
        <v>0</v>
      </c>
      <c r="AE174" s="109">
        <f t="shared" ref="AE174:AE182" si="314">+L174+N174+P174+R174+T174+V174+X174+Z174+AB174+AD174</f>
        <v>0</v>
      </c>
      <c r="AF174" s="110"/>
      <c r="AG174" s="111"/>
      <c r="AH174" s="109">
        <f t="shared" ref="AH174:AH182" si="315">+J174-AE174</f>
        <v>0</v>
      </c>
      <c r="AJ174" s="111"/>
    </row>
    <row r="175" spans="1:36" x14ac:dyDescent="0.25">
      <c r="A175" s="101" t="str">
        <f t="shared" si="263"/>
        <v>Y</v>
      </c>
      <c r="B175" s="26">
        <v>5820</v>
      </c>
      <c r="C175" s="27" t="s">
        <v>373</v>
      </c>
      <c r="D175" s="102">
        <v>152</v>
      </c>
      <c r="E175" s="103" t="s">
        <v>871</v>
      </c>
      <c r="F175" s="103">
        <v>1</v>
      </c>
      <c r="G175" s="104">
        <v>1</v>
      </c>
      <c r="H175" s="105">
        <v>1219.1118421052631</v>
      </c>
      <c r="I175" s="106">
        <f t="shared" si="302"/>
        <v>185305</v>
      </c>
      <c r="J175" s="29">
        <f t="shared" si="303"/>
        <v>185305</v>
      </c>
      <c r="K175" s="107">
        <v>0.1</v>
      </c>
      <c r="L175" s="108">
        <f t="shared" si="304"/>
        <v>18530.5</v>
      </c>
      <c r="M175" s="107">
        <v>0.9</v>
      </c>
      <c r="N175" s="108">
        <f t="shared" si="305"/>
        <v>166774.5</v>
      </c>
      <c r="O175" s="107"/>
      <c r="P175" s="108">
        <f t="shared" si="306"/>
        <v>0</v>
      </c>
      <c r="Q175" s="107"/>
      <c r="R175" s="108">
        <f t="shared" si="307"/>
        <v>0</v>
      </c>
      <c r="S175" s="107"/>
      <c r="T175" s="108">
        <f t="shared" si="308"/>
        <v>0</v>
      </c>
      <c r="U175" s="107"/>
      <c r="V175" s="108">
        <f t="shared" si="309"/>
        <v>0</v>
      </c>
      <c r="W175" s="107"/>
      <c r="X175" s="108">
        <f t="shared" si="310"/>
        <v>0</v>
      </c>
      <c r="Y175" s="107"/>
      <c r="Z175" s="108">
        <f t="shared" si="311"/>
        <v>0</v>
      </c>
      <c r="AA175" s="107"/>
      <c r="AB175" s="108">
        <f t="shared" si="312"/>
        <v>0</v>
      </c>
      <c r="AC175" s="107"/>
      <c r="AD175" s="108">
        <f t="shared" si="313"/>
        <v>0</v>
      </c>
      <c r="AE175" s="109">
        <f t="shared" si="314"/>
        <v>185305</v>
      </c>
      <c r="AF175" s="110"/>
      <c r="AG175" s="111"/>
      <c r="AH175" s="109">
        <f t="shared" si="315"/>
        <v>0</v>
      </c>
      <c r="AJ175" s="111"/>
    </row>
    <row r="176" spans="1:36" x14ac:dyDescent="0.25">
      <c r="A176" s="101" t="str">
        <f t="shared" si="263"/>
        <v>N</v>
      </c>
      <c r="B176" s="26">
        <v>5821</v>
      </c>
      <c r="C176" s="27" t="s">
        <v>374</v>
      </c>
      <c r="D176" s="102"/>
      <c r="E176" s="103"/>
      <c r="F176" s="103"/>
      <c r="G176" s="104"/>
      <c r="H176" s="105"/>
      <c r="I176" s="106">
        <f t="shared" si="302"/>
        <v>0</v>
      </c>
      <c r="J176" s="29">
        <f t="shared" si="303"/>
        <v>0</v>
      </c>
      <c r="K176" s="107"/>
      <c r="L176" s="108">
        <f t="shared" si="304"/>
        <v>0</v>
      </c>
      <c r="M176" s="107"/>
      <c r="N176" s="108">
        <f t="shared" si="305"/>
        <v>0</v>
      </c>
      <c r="O176" s="107"/>
      <c r="P176" s="108">
        <f t="shared" si="306"/>
        <v>0</v>
      </c>
      <c r="Q176" s="107"/>
      <c r="R176" s="108">
        <f t="shared" si="307"/>
        <v>0</v>
      </c>
      <c r="S176" s="107"/>
      <c r="T176" s="108">
        <f t="shared" si="308"/>
        <v>0</v>
      </c>
      <c r="U176" s="107"/>
      <c r="V176" s="108">
        <f t="shared" si="309"/>
        <v>0</v>
      </c>
      <c r="W176" s="107"/>
      <c r="X176" s="108">
        <f t="shared" si="310"/>
        <v>0</v>
      </c>
      <c r="Y176" s="107"/>
      <c r="Z176" s="108">
        <f t="shared" si="311"/>
        <v>0</v>
      </c>
      <c r="AA176" s="107"/>
      <c r="AB176" s="108">
        <f t="shared" si="312"/>
        <v>0</v>
      </c>
      <c r="AC176" s="107"/>
      <c r="AD176" s="108">
        <f t="shared" si="313"/>
        <v>0</v>
      </c>
      <c r="AE176" s="109">
        <f t="shared" si="314"/>
        <v>0</v>
      </c>
      <c r="AF176" s="110"/>
      <c r="AG176" s="111"/>
      <c r="AH176" s="109">
        <f t="shared" si="315"/>
        <v>0</v>
      </c>
      <c r="AJ176" s="111"/>
    </row>
    <row r="177" spans="1:36" x14ac:dyDescent="0.25">
      <c r="A177" s="101" t="str">
        <f t="shared" si="263"/>
        <v>N</v>
      </c>
      <c r="B177" s="26">
        <v>5830</v>
      </c>
      <c r="C177" s="27" t="s">
        <v>375</v>
      </c>
      <c r="D177" s="102"/>
      <c r="E177" s="103"/>
      <c r="F177" s="103"/>
      <c r="G177" s="104"/>
      <c r="H177" s="105"/>
      <c r="I177" s="106">
        <f t="shared" si="302"/>
        <v>0</v>
      </c>
      <c r="J177" s="29">
        <f t="shared" si="303"/>
        <v>0</v>
      </c>
      <c r="K177" s="107"/>
      <c r="L177" s="108">
        <f t="shared" si="304"/>
        <v>0</v>
      </c>
      <c r="M177" s="107"/>
      <c r="N177" s="108">
        <f t="shared" si="305"/>
        <v>0</v>
      </c>
      <c r="O177" s="107"/>
      <c r="P177" s="108">
        <f t="shared" si="306"/>
        <v>0</v>
      </c>
      <c r="Q177" s="107"/>
      <c r="R177" s="108">
        <f t="shared" si="307"/>
        <v>0</v>
      </c>
      <c r="S177" s="107"/>
      <c r="T177" s="108">
        <f t="shared" si="308"/>
        <v>0</v>
      </c>
      <c r="U177" s="107"/>
      <c r="V177" s="108">
        <f t="shared" si="309"/>
        <v>0</v>
      </c>
      <c r="W177" s="107"/>
      <c r="X177" s="108">
        <f t="shared" si="310"/>
        <v>0</v>
      </c>
      <c r="Y177" s="107"/>
      <c r="Z177" s="108">
        <f t="shared" si="311"/>
        <v>0</v>
      </c>
      <c r="AA177" s="107"/>
      <c r="AB177" s="108">
        <f t="shared" si="312"/>
        <v>0</v>
      </c>
      <c r="AC177" s="107"/>
      <c r="AD177" s="108">
        <f t="shared" si="313"/>
        <v>0</v>
      </c>
      <c r="AE177" s="109">
        <f t="shared" si="314"/>
        <v>0</v>
      </c>
      <c r="AF177" s="110"/>
      <c r="AG177" s="111"/>
      <c r="AH177" s="109">
        <f t="shared" si="315"/>
        <v>0</v>
      </c>
      <c r="AJ177" s="111"/>
    </row>
    <row r="178" spans="1:36" x14ac:dyDescent="0.25">
      <c r="A178" s="101" t="str">
        <f t="shared" si="263"/>
        <v>N</v>
      </c>
      <c r="B178" s="26">
        <v>5831</v>
      </c>
      <c r="C178" s="27" t="s">
        <v>376</v>
      </c>
      <c r="D178" s="102"/>
      <c r="E178" s="103"/>
      <c r="F178" s="103"/>
      <c r="G178" s="104"/>
      <c r="H178" s="105"/>
      <c r="I178" s="106">
        <f t="shared" si="302"/>
        <v>0</v>
      </c>
      <c r="J178" s="29">
        <f t="shared" si="303"/>
        <v>0</v>
      </c>
      <c r="K178" s="107"/>
      <c r="L178" s="108">
        <f t="shared" si="304"/>
        <v>0</v>
      </c>
      <c r="M178" s="107"/>
      <c r="N178" s="108">
        <f t="shared" si="305"/>
        <v>0</v>
      </c>
      <c r="O178" s="107"/>
      <c r="P178" s="108">
        <f t="shared" si="306"/>
        <v>0</v>
      </c>
      <c r="Q178" s="107"/>
      <c r="R178" s="108">
        <f t="shared" si="307"/>
        <v>0</v>
      </c>
      <c r="S178" s="107"/>
      <c r="T178" s="108">
        <f t="shared" si="308"/>
        <v>0</v>
      </c>
      <c r="U178" s="107"/>
      <c r="V178" s="108">
        <f t="shared" si="309"/>
        <v>0</v>
      </c>
      <c r="W178" s="107"/>
      <c r="X178" s="108">
        <f t="shared" si="310"/>
        <v>0</v>
      </c>
      <c r="Y178" s="107"/>
      <c r="Z178" s="108">
        <f t="shared" si="311"/>
        <v>0</v>
      </c>
      <c r="AA178" s="107"/>
      <c r="AB178" s="108">
        <f t="shared" si="312"/>
        <v>0</v>
      </c>
      <c r="AC178" s="107"/>
      <c r="AD178" s="108">
        <f t="shared" si="313"/>
        <v>0</v>
      </c>
      <c r="AE178" s="109">
        <f t="shared" si="314"/>
        <v>0</v>
      </c>
      <c r="AF178" s="110"/>
      <c r="AG178" s="111"/>
      <c r="AH178" s="109">
        <f t="shared" si="315"/>
        <v>0</v>
      </c>
      <c r="AJ178" s="111"/>
    </row>
    <row r="179" spans="1:36" x14ac:dyDescent="0.25">
      <c r="A179" s="101" t="str">
        <f t="shared" si="263"/>
        <v>N</v>
      </c>
      <c r="B179" s="26">
        <v>5832</v>
      </c>
      <c r="C179" s="27" t="s">
        <v>458</v>
      </c>
      <c r="D179" s="102"/>
      <c r="E179" s="103"/>
      <c r="F179" s="103"/>
      <c r="G179" s="104"/>
      <c r="H179" s="105"/>
      <c r="I179" s="106">
        <f t="shared" si="302"/>
        <v>0</v>
      </c>
      <c r="J179" s="29">
        <f t="shared" si="303"/>
        <v>0</v>
      </c>
      <c r="K179" s="107"/>
      <c r="L179" s="108">
        <f t="shared" si="304"/>
        <v>0</v>
      </c>
      <c r="M179" s="107"/>
      <c r="N179" s="108">
        <f t="shared" si="305"/>
        <v>0</v>
      </c>
      <c r="O179" s="107"/>
      <c r="P179" s="108">
        <f t="shared" si="306"/>
        <v>0</v>
      </c>
      <c r="Q179" s="107"/>
      <c r="R179" s="108">
        <f t="shared" si="307"/>
        <v>0</v>
      </c>
      <c r="S179" s="107"/>
      <c r="T179" s="108">
        <f t="shared" si="308"/>
        <v>0</v>
      </c>
      <c r="U179" s="107"/>
      <c r="V179" s="108">
        <f t="shared" si="309"/>
        <v>0</v>
      </c>
      <c r="W179" s="107"/>
      <c r="X179" s="108">
        <f t="shared" si="310"/>
        <v>0</v>
      </c>
      <c r="Y179" s="107"/>
      <c r="Z179" s="108">
        <f t="shared" si="311"/>
        <v>0</v>
      </c>
      <c r="AA179" s="107"/>
      <c r="AB179" s="108">
        <f t="shared" si="312"/>
        <v>0</v>
      </c>
      <c r="AC179" s="107"/>
      <c r="AD179" s="108">
        <f t="shared" si="313"/>
        <v>0</v>
      </c>
      <c r="AE179" s="109">
        <f t="shared" si="314"/>
        <v>0</v>
      </c>
      <c r="AF179" s="110"/>
      <c r="AG179" s="111"/>
      <c r="AH179" s="109">
        <f t="shared" si="315"/>
        <v>0</v>
      </c>
      <c r="AJ179" s="111"/>
    </row>
    <row r="180" spans="1:36" x14ac:dyDescent="0.25">
      <c r="A180" s="101" t="str">
        <f t="shared" si="263"/>
        <v>N</v>
      </c>
      <c r="B180" s="26">
        <v>5833</v>
      </c>
      <c r="C180" s="27" t="s">
        <v>377</v>
      </c>
      <c r="D180" s="102"/>
      <c r="E180" s="103"/>
      <c r="F180" s="103"/>
      <c r="G180" s="104"/>
      <c r="H180" s="105"/>
      <c r="I180" s="106">
        <f t="shared" si="302"/>
        <v>0</v>
      </c>
      <c r="J180" s="29">
        <f t="shared" si="303"/>
        <v>0</v>
      </c>
      <c r="K180" s="107"/>
      <c r="L180" s="108">
        <f t="shared" si="304"/>
        <v>0</v>
      </c>
      <c r="M180" s="107"/>
      <c r="N180" s="108">
        <f t="shared" si="305"/>
        <v>0</v>
      </c>
      <c r="O180" s="107"/>
      <c r="P180" s="108">
        <f t="shared" si="306"/>
        <v>0</v>
      </c>
      <c r="Q180" s="107"/>
      <c r="R180" s="108">
        <f t="shared" si="307"/>
        <v>0</v>
      </c>
      <c r="S180" s="107"/>
      <c r="T180" s="108">
        <f t="shared" si="308"/>
        <v>0</v>
      </c>
      <c r="U180" s="107"/>
      <c r="V180" s="108">
        <f t="shared" si="309"/>
        <v>0</v>
      </c>
      <c r="W180" s="107"/>
      <c r="X180" s="108">
        <f t="shared" si="310"/>
        <v>0</v>
      </c>
      <c r="Y180" s="107"/>
      <c r="Z180" s="108">
        <f t="shared" si="311"/>
        <v>0</v>
      </c>
      <c r="AA180" s="107"/>
      <c r="AB180" s="108">
        <f t="shared" si="312"/>
        <v>0</v>
      </c>
      <c r="AC180" s="107"/>
      <c r="AD180" s="108">
        <f t="shared" si="313"/>
        <v>0</v>
      </c>
      <c r="AE180" s="109">
        <f t="shared" si="314"/>
        <v>0</v>
      </c>
      <c r="AF180" s="110"/>
      <c r="AG180" s="111"/>
      <c r="AH180" s="109">
        <f t="shared" si="315"/>
        <v>0</v>
      </c>
      <c r="AJ180" s="111"/>
    </row>
    <row r="181" spans="1:36" x14ac:dyDescent="0.25">
      <c r="A181" s="101" t="str">
        <f t="shared" si="263"/>
        <v>N</v>
      </c>
      <c r="B181" s="26">
        <v>5834</v>
      </c>
      <c r="C181" s="27" t="s">
        <v>378</v>
      </c>
      <c r="D181" s="102"/>
      <c r="E181" s="103"/>
      <c r="F181" s="103"/>
      <c r="G181" s="104"/>
      <c r="H181" s="105"/>
      <c r="I181" s="106">
        <f t="shared" si="302"/>
        <v>0</v>
      </c>
      <c r="J181" s="29">
        <f t="shared" si="303"/>
        <v>0</v>
      </c>
      <c r="K181" s="107"/>
      <c r="L181" s="108">
        <f t="shared" si="304"/>
        <v>0</v>
      </c>
      <c r="M181" s="107"/>
      <c r="N181" s="108">
        <f t="shared" si="305"/>
        <v>0</v>
      </c>
      <c r="O181" s="107"/>
      <c r="P181" s="108">
        <f t="shared" si="306"/>
        <v>0</v>
      </c>
      <c r="Q181" s="107"/>
      <c r="R181" s="108">
        <f t="shared" si="307"/>
        <v>0</v>
      </c>
      <c r="S181" s="107"/>
      <c r="T181" s="108">
        <f t="shared" si="308"/>
        <v>0</v>
      </c>
      <c r="U181" s="107"/>
      <c r="V181" s="108">
        <f t="shared" si="309"/>
        <v>0</v>
      </c>
      <c r="W181" s="107"/>
      <c r="X181" s="108">
        <f t="shared" si="310"/>
        <v>0</v>
      </c>
      <c r="Y181" s="107"/>
      <c r="Z181" s="108">
        <f t="shared" si="311"/>
        <v>0</v>
      </c>
      <c r="AA181" s="107"/>
      <c r="AB181" s="108">
        <f t="shared" si="312"/>
        <v>0</v>
      </c>
      <c r="AC181" s="107"/>
      <c r="AD181" s="108">
        <f t="shared" si="313"/>
        <v>0</v>
      </c>
      <c r="AE181" s="109">
        <f t="shared" si="314"/>
        <v>0</v>
      </c>
      <c r="AF181" s="110"/>
      <c r="AG181" s="111"/>
      <c r="AH181" s="109">
        <f t="shared" si="315"/>
        <v>0</v>
      </c>
      <c r="AJ181" s="111"/>
    </row>
    <row r="182" spans="1:36" x14ac:dyDescent="0.25">
      <c r="A182" s="101" t="str">
        <f t="shared" si="263"/>
        <v>N</v>
      </c>
      <c r="B182" s="26">
        <v>5835</v>
      </c>
      <c r="C182" s="27" t="s">
        <v>459</v>
      </c>
      <c r="D182" s="102"/>
      <c r="E182" s="103"/>
      <c r="F182" s="103"/>
      <c r="G182" s="104"/>
      <c r="H182" s="105"/>
      <c r="I182" s="106">
        <f t="shared" si="302"/>
        <v>0</v>
      </c>
      <c r="J182" s="29">
        <f t="shared" si="303"/>
        <v>0</v>
      </c>
      <c r="K182" s="107"/>
      <c r="L182" s="108">
        <f t="shared" si="304"/>
        <v>0</v>
      </c>
      <c r="M182" s="107"/>
      <c r="N182" s="108">
        <f t="shared" si="305"/>
        <v>0</v>
      </c>
      <c r="O182" s="107"/>
      <c r="P182" s="108">
        <f t="shared" si="306"/>
        <v>0</v>
      </c>
      <c r="Q182" s="107"/>
      <c r="R182" s="108">
        <f t="shared" si="307"/>
        <v>0</v>
      </c>
      <c r="S182" s="107"/>
      <c r="T182" s="108">
        <f t="shared" si="308"/>
        <v>0</v>
      </c>
      <c r="U182" s="107"/>
      <c r="V182" s="108">
        <f t="shared" si="309"/>
        <v>0</v>
      </c>
      <c r="W182" s="107"/>
      <c r="X182" s="108">
        <f t="shared" si="310"/>
        <v>0</v>
      </c>
      <c r="Y182" s="107"/>
      <c r="Z182" s="108">
        <f t="shared" si="311"/>
        <v>0</v>
      </c>
      <c r="AA182" s="107"/>
      <c r="AB182" s="108">
        <f t="shared" si="312"/>
        <v>0</v>
      </c>
      <c r="AC182" s="107"/>
      <c r="AD182" s="108">
        <f t="shared" si="313"/>
        <v>0</v>
      </c>
      <c r="AE182" s="109">
        <f t="shared" si="314"/>
        <v>0</v>
      </c>
      <c r="AF182" s="110"/>
      <c r="AG182" s="111"/>
      <c r="AH182" s="109">
        <f t="shared" si="315"/>
        <v>0</v>
      </c>
      <c r="AJ182" s="111"/>
    </row>
    <row r="183" spans="1:36" x14ac:dyDescent="0.25">
      <c r="A183" s="101" t="str">
        <f t="shared" si="263"/>
        <v>N</v>
      </c>
      <c r="B183" s="33"/>
      <c r="C183" s="34"/>
      <c r="D183" s="119"/>
      <c r="E183" s="120"/>
      <c r="F183" s="120"/>
      <c r="G183" s="111"/>
      <c r="H183" s="111"/>
      <c r="I183" s="4"/>
      <c r="J183" s="4"/>
      <c r="K183" s="135"/>
      <c r="L183" s="136"/>
      <c r="M183" s="135"/>
      <c r="N183" s="136"/>
      <c r="O183" s="135"/>
      <c r="P183" s="136"/>
      <c r="Q183" s="135"/>
      <c r="R183" s="136"/>
      <c r="S183" s="135"/>
      <c r="T183" s="136"/>
      <c r="U183" s="135"/>
      <c r="V183" s="136"/>
      <c r="W183" s="135"/>
      <c r="X183" s="136"/>
      <c r="Y183" s="135"/>
      <c r="Z183" s="136"/>
      <c r="AA183" s="135"/>
      <c r="AB183" s="136"/>
      <c r="AC183" s="135"/>
      <c r="AD183" s="136"/>
      <c r="AE183" s="132"/>
      <c r="AF183" s="110"/>
      <c r="AG183" s="111"/>
      <c r="AH183" s="132"/>
      <c r="AJ183" s="111"/>
    </row>
    <row r="184" spans="1:36" s="10" customFormat="1" x14ac:dyDescent="0.25">
      <c r="A184" s="1" t="str">
        <f t="shared" si="263"/>
        <v>Y</v>
      </c>
      <c r="B184" s="21">
        <v>584</v>
      </c>
      <c r="C184" s="22" t="s">
        <v>78</v>
      </c>
      <c r="D184" s="97"/>
      <c r="E184" s="22"/>
      <c r="F184" s="22"/>
      <c r="G184" s="23"/>
      <c r="H184" s="23"/>
      <c r="I184" s="23"/>
      <c r="J184" s="24">
        <f t="shared" ref="J184" si="316">SUBTOTAL(9,J185:J193)</f>
        <v>13197</v>
      </c>
      <c r="K184" s="98"/>
      <c r="L184" s="99">
        <f t="shared" ref="L184:AE184" si="317">SUBTOTAL(9,L185:L193)</f>
        <v>1319.7</v>
      </c>
      <c r="M184" s="98"/>
      <c r="N184" s="99">
        <f t="shared" si="317"/>
        <v>11877.3</v>
      </c>
      <c r="O184" s="98"/>
      <c r="P184" s="99">
        <f t="shared" ref="P184" si="318">SUBTOTAL(9,P185:P193)</f>
        <v>0</v>
      </c>
      <c r="Q184" s="98"/>
      <c r="R184" s="99">
        <f t="shared" ref="R184" si="319">SUBTOTAL(9,R185:R193)</f>
        <v>0</v>
      </c>
      <c r="S184" s="98"/>
      <c r="T184" s="99">
        <f t="shared" ref="T184" si="320">SUBTOTAL(9,T185:T193)</f>
        <v>0</v>
      </c>
      <c r="U184" s="98"/>
      <c r="V184" s="99">
        <f t="shared" ref="V184" si="321">SUBTOTAL(9,V185:V193)</f>
        <v>0</v>
      </c>
      <c r="W184" s="98"/>
      <c r="X184" s="99">
        <f t="shared" ref="X184" si="322">SUBTOTAL(9,X185:X193)</f>
        <v>0</v>
      </c>
      <c r="Y184" s="98"/>
      <c r="Z184" s="99">
        <f t="shared" ref="Z184" si="323">SUBTOTAL(9,Z185:Z193)</f>
        <v>0</v>
      </c>
      <c r="AA184" s="98"/>
      <c r="AB184" s="99">
        <f t="shared" ref="AB184" si="324">SUBTOTAL(9,AB185:AB193)</f>
        <v>0</v>
      </c>
      <c r="AC184" s="98"/>
      <c r="AD184" s="99">
        <f t="shared" si="317"/>
        <v>0</v>
      </c>
      <c r="AE184" s="100">
        <f t="shared" si="317"/>
        <v>13197</v>
      </c>
      <c r="AF184" s="8"/>
      <c r="AG184" s="4"/>
      <c r="AH184" s="100">
        <f t="shared" ref="AH184" si="325">SUBTOTAL(9,AH185:AH193)</f>
        <v>0</v>
      </c>
      <c r="AJ184" s="4"/>
    </row>
    <row r="185" spans="1:36" x14ac:dyDescent="0.25">
      <c r="A185" s="101" t="str">
        <f t="shared" si="263"/>
        <v>N</v>
      </c>
      <c r="B185" s="27">
        <v>584</v>
      </c>
      <c r="C185" s="27" t="s">
        <v>78</v>
      </c>
      <c r="D185" s="102"/>
      <c r="E185" s="103"/>
      <c r="F185" s="103"/>
      <c r="G185" s="104"/>
      <c r="H185" s="105"/>
      <c r="I185" s="106">
        <f t="shared" ref="I185:I192" si="326">IF(+H185&gt;0,+D185*H185,+D185*F185*H185)</f>
        <v>0</v>
      </c>
      <c r="J185" s="29">
        <f t="shared" ref="J185:J192" si="327">+I185/J$2</f>
        <v>0</v>
      </c>
      <c r="K185" s="107"/>
      <c r="L185" s="108">
        <f t="shared" ref="L185:L192" si="328">+$J185*K185</f>
        <v>0</v>
      </c>
      <c r="M185" s="107"/>
      <c r="N185" s="108">
        <f t="shared" ref="N185:N192" si="329">+$J185*M185</f>
        <v>0</v>
      </c>
      <c r="O185" s="107"/>
      <c r="P185" s="108">
        <f t="shared" ref="P185:P192" si="330">+$J185*O185</f>
        <v>0</v>
      </c>
      <c r="Q185" s="107"/>
      <c r="R185" s="108">
        <f t="shared" ref="R185:R192" si="331">+$J185*Q185</f>
        <v>0</v>
      </c>
      <c r="S185" s="107"/>
      <c r="T185" s="108">
        <f t="shared" ref="T185:T192" si="332">+$J185*S185</f>
        <v>0</v>
      </c>
      <c r="U185" s="107"/>
      <c r="V185" s="108">
        <f t="shared" ref="V185:V192" si="333">+$J185*U185</f>
        <v>0</v>
      </c>
      <c r="W185" s="107"/>
      <c r="X185" s="108">
        <f t="shared" ref="X185:X192" si="334">+$J185*W185</f>
        <v>0</v>
      </c>
      <c r="Y185" s="107"/>
      <c r="Z185" s="108">
        <f t="shared" ref="Z185:Z192" si="335">+$J185*Y185</f>
        <v>0</v>
      </c>
      <c r="AA185" s="107"/>
      <c r="AB185" s="108">
        <f t="shared" ref="AB185:AB192" si="336">+$J185*AA185</f>
        <v>0</v>
      </c>
      <c r="AC185" s="107"/>
      <c r="AD185" s="108">
        <f t="shared" ref="AD185:AD192" si="337">+$J185*AC185</f>
        <v>0</v>
      </c>
      <c r="AE185" s="109">
        <f t="shared" ref="AE185:AE192" si="338">+L185+N185+P185+R185+T185+V185+X185+Z185+AB185+AD185</f>
        <v>0</v>
      </c>
      <c r="AF185" s="110"/>
      <c r="AG185" s="111"/>
      <c r="AH185" s="109">
        <f t="shared" ref="AH185:AH192" si="339">+J185-AE185</f>
        <v>0</v>
      </c>
      <c r="AJ185" s="111"/>
    </row>
    <row r="186" spans="1:36" x14ac:dyDescent="0.25">
      <c r="A186" s="101" t="str">
        <f t="shared" si="263"/>
        <v>Y</v>
      </c>
      <c r="B186" s="27">
        <v>5839</v>
      </c>
      <c r="C186" s="27" t="s">
        <v>379</v>
      </c>
      <c r="D186" s="102">
        <v>4</v>
      </c>
      <c r="E186" s="103" t="s">
        <v>871</v>
      </c>
      <c r="F186" s="103">
        <v>1</v>
      </c>
      <c r="G186" s="104">
        <v>1</v>
      </c>
      <c r="H186" s="105">
        <v>2782.5</v>
      </c>
      <c r="I186" s="106">
        <f t="shared" si="326"/>
        <v>11130</v>
      </c>
      <c r="J186" s="29">
        <f t="shared" si="327"/>
        <v>11130</v>
      </c>
      <c r="K186" s="107">
        <v>0.1</v>
      </c>
      <c r="L186" s="108">
        <f t="shared" si="328"/>
        <v>1113</v>
      </c>
      <c r="M186" s="107">
        <v>0.9</v>
      </c>
      <c r="N186" s="108">
        <f t="shared" si="329"/>
        <v>10017</v>
      </c>
      <c r="O186" s="107"/>
      <c r="P186" s="108">
        <f t="shared" si="330"/>
        <v>0</v>
      </c>
      <c r="Q186" s="107"/>
      <c r="R186" s="108">
        <f t="shared" si="331"/>
        <v>0</v>
      </c>
      <c r="S186" s="107"/>
      <c r="T186" s="108">
        <f t="shared" si="332"/>
        <v>0</v>
      </c>
      <c r="U186" s="107"/>
      <c r="V186" s="108">
        <f t="shared" si="333"/>
        <v>0</v>
      </c>
      <c r="W186" s="107"/>
      <c r="X186" s="108">
        <f t="shared" si="334"/>
        <v>0</v>
      </c>
      <c r="Y186" s="107"/>
      <c r="Z186" s="108">
        <f t="shared" si="335"/>
        <v>0</v>
      </c>
      <c r="AA186" s="107"/>
      <c r="AB186" s="108">
        <f t="shared" si="336"/>
        <v>0</v>
      </c>
      <c r="AC186" s="107"/>
      <c r="AD186" s="108">
        <f t="shared" si="337"/>
        <v>0</v>
      </c>
      <c r="AE186" s="109">
        <f t="shared" si="338"/>
        <v>11130</v>
      </c>
      <c r="AF186" s="110"/>
      <c r="AG186" s="111"/>
      <c r="AH186" s="109">
        <f t="shared" si="339"/>
        <v>0</v>
      </c>
      <c r="AJ186" s="111"/>
    </row>
    <row r="187" spans="1:36" x14ac:dyDescent="0.25">
      <c r="A187" s="101" t="str">
        <f t="shared" si="263"/>
        <v>Y</v>
      </c>
      <c r="B187" s="27">
        <v>5840</v>
      </c>
      <c r="C187" s="27" t="s">
        <v>380</v>
      </c>
      <c r="D187" s="102">
        <v>1</v>
      </c>
      <c r="E187" s="103" t="s">
        <v>891</v>
      </c>
      <c r="F187" s="103">
        <v>1</v>
      </c>
      <c r="G187" s="104">
        <v>1</v>
      </c>
      <c r="H187" s="105">
        <v>2067</v>
      </c>
      <c r="I187" s="106">
        <f t="shared" si="326"/>
        <v>2067</v>
      </c>
      <c r="J187" s="29">
        <f t="shared" si="327"/>
        <v>2067</v>
      </c>
      <c r="K187" s="107">
        <v>0.1</v>
      </c>
      <c r="L187" s="108">
        <f t="shared" si="328"/>
        <v>206.70000000000002</v>
      </c>
      <c r="M187" s="107">
        <v>0.9</v>
      </c>
      <c r="N187" s="108">
        <f t="shared" si="329"/>
        <v>1860.3</v>
      </c>
      <c r="O187" s="107"/>
      <c r="P187" s="108">
        <f t="shared" si="330"/>
        <v>0</v>
      </c>
      <c r="Q187" s="107"/>
      <c r="R187" s="108">
        <f t="shared" si="331"/>
        <v>0</v>
      </c>
      <c r="S187" s="107"/>
      <c r="T187" s="108">
        <f t="shared" si="332"/>
        <v>0</v>
      </c>
      <c r="U187" s="107"/>
      <c r="V187" s="108">
        <f t="shared" si="333"/>
        <v>0</v>
      </c>
      <c r="W187" s="107"/>
      <c r="X187" s="108">
        <f t="shared" si="334"/>
        <v>0</v>
      </c>
      <c r="Y187" s="107"/>
      <c r="Z187" s="108">
        <f t="shared" si="335"/>
        <v>0</v>
      </c>
      <c r="AA187" s="107"/>
      <c r="AB187" s="108">
        <f t="shared" si="336"/>
        <v>0</v>
      </c>
      <c r="AC187" s="107"/>
      <c r="AD187" s="108">
        <f t="shared" si="337"/>
        <v>0</v>
      </c>
      <c r="AE187" s="109">
        <f t="shared" si="338"/>
        <v>2067</v>
      </c>
      <c r="AF187" s="110"/>
      <c r="AG187" s="111"/>
      <c r="AH187" s="109">
        <f t="shared" si="339"/>
        <v>0</v>
      </c>
      <c r="AJ187" s="111"/>
    </row>
    <row r="188" spans="1:36" x14ac:dyDescent="0.25">
      <c r="A188" s="101" t="str">
        <f t="shared" si="263"/>
        <v>N</v>
      </c>
      <c r="B188" s="27">
        <v>5841</v>
      </c>
      <c r="C188" s="27" t="s">
        <v>381</v>
      </c>
      <c r="D188" s="102"/>
      <c r="E188" s="103"/>
      <c r="F188" s="103"/>
      <c r="G188" s="104"/>
      <c r="H188" s="105"/>
      <c r="I188" s="106">
        <f t="shared" si="326"/>
        <v>0</v>
      </c>
      <c r="J188" s="29">
        <f t="shared" si="327"/>
        <v>0</v>
      </c>
      <c r="K188" s="107"/>
      <c r="L188" s="108">
        <f t="shared" si="328"/>
        <v>0</v>
      </c>
      <c r="M188" s="107"/>
      <c r="N188" s="108">
        <f t="shared" si="329"/>
        <v>0</v>
      </c>
      <c r="O188" s="107"/>
      <c r="P188" s="108">
        <f t="shared" si="330"/>
        <v>0</v>
      </c>
      <c r="Q188" s="107"/>
      <c r="R188" s="108">
        <f t="shared" si="331"/>
        <v>0</v>
      </c>
      <c r="S188" s="107"/>
      <c r="T188" s="108">
        <f t="shared" si="332"/>
        <v>0</v>
      </c>
      <c r="U188" s="107"/>
      <c r="V188" s="108">
        <f t="shared" si="333"/>
        <v>0</v>
      </c>
      <c r="W188" s="107"/>
      <c r="X188" s="108">
        <f t="shared" si="334"/>
        <v>0</v>
      </c>
      <c r="Y188" s="107"/>
      <c r="Z188" s="108">
        <f t="shared" si="335"/>
        <v>0</v>
      </c>
      <c r="AA188" s="107"/>
      <c r="AB188" s="108">
        <f t="shared" si="336"/>
        <v>0</v>
      </c>
      <c r="AC188" s="107"/>
      <c r="AD188" s="108">
        <f t="shared" si="337"/>
        <v>0</v>
      </c>
      <c r="AE188" s="109">
        <f t="shared" si="338"/>
        <v>0</v>
      </c>
      <c r="AF188" s="110"/>
      <c r="AG188" s="111"/>
      <c r="AH188" s="109">
        <f t="shared" si="339"/>
        <v>0</v>
      </c>
      <c r="AJ188" s="111"/>
    </row>
    <row r="189" spans="1:36" x14ac:dyDescent="0.25">
      <c r="A189" s="101" t="str">
        <f t="shared" si="263"/>
        <v>N</v>
      </c>
      <c r="B189" s="27">
        <v>5850</v>
      </c>
      <c r="C189" s="27" t="s">
        <v>382</v>
      </c>
      <c r="D189" s="102"/>
      <c r="E189" s="103"/>
      <c r="F189" s="103"/>
      <c r="G189" s="104"/>
      <c r="H189" s="105"/>
      <c r="I189" s="106">
        <f t="shared" si="326"/>
        <v>0</v>
      </c>
      <c r="J189" s="29">
        <f t="shared" si="327"/>
        <v>0</v>
      </c>
      <c r="K189" s="107"/>
      <c r="L189" s="108">
        <f t="shared" si="328"/>
        <v>0</v>
      </c>
      <c r="M189" s="107"/>
      <c r="N189" s="108">
        <f t="shared" si="329"/>
        <v>0</v>
      </c>
      <c r="O189" s="107"/>
      <c r="P189" s="108">
        <f t="shared" si="330"/>
        <v>0</v>
      </c>
      <c r="Q189" s="107"/>
      <c r="R189" s="108">
        <f t="shared" si="331"/>
        <v>0</v>
      </c>
      <c r="S189" s="107"/>
      <c r="T189" s="108">
        <f t="shared" si="332"/>
        <v>0</v>
      </c>
      <c r="U189" s="107"/>
      <c r="V189" s="108">
        <f t="shared" si="333"/>
        <v>0</v>
      </c>
      <c r="W189" s="107"/>
      <c r="X189" s="108">
        <f t="shared" si="334"/>
        <v>0</v>
      </c>
      <c r="Y189" s="107"/>
      <c r="Z189" s="108">
        <f t="shared" si="335"/>
        <v>0</v>
      </c>
      <c r="AA189" s="107"/>
      <c r="AB189" s="108">
        <f t="shared" si="336"/>
        <v>0</v>
      </c>
      <c r="AC189" s="107"/>
      <c r="AD189" s="108">
        <f t="shared" si="337"/>
        <v>0</v>
      </c>
      <c r="AE189" s="109">
        <f t="shared" si="338"/>
        <v>0</v>
      </c>
      <c r="AF189" s="110"/>
      <c r="AG189" s="111"/>
      <c r="AH189" s="109">
        <f t="shared" si="339"/>
        <v>0</v>
      </c>
      <c r="AJ189" s="111"/>
    </row>
    <row r="190" spans="1:36" x14ac:dyDescent="0.25">
      <c r="A190" s="101" t="str">
        <f t="shared" si="263"/>
        <v>N</v>
      </c>
      <c r="B190" s="27">
        <v>5851</v>
      </c>
      <c r="C190" s="27" t="s">
        <v>460</v>
      </c>
      <c r="D190" s="102"/>
      <c r="E190" s="103"/>
      <c r="F190" s="103"/>
      <c r="G190" s="104"/>
      <c r="H190" s="105"/>
      <c r="I190" s="106">
        <f t="shared" si="326"/>
        <v>0</v>
      </c>
      <c r="J190" s="29">
        <f t="shared" si="327"/>
        <v>0</v>
      </c>
      <c r="K190" s="107"/>
      <c r="L190" s="108">
        <f t="shared" si="328"/>
        <v>0</v>
      </c>
      <c r="M190" s="107"/>
      <c r="N190" s="108">
        <f t="shared" si="329"/>
        <v>0</v>
      </c>
      <c r="O190" s="107"/>
      <c r="P190" s="108">
        <f t="shared" si="330"/>
        <v>0</v>
      </c>
      <c r="Q190" s="107"/>
      <c r="R190" s="108">
        <f t="shared" si="331"/>
        <v>0</v>
      </c>
      <c r="S190" s="107"/>
      <c r="T190" s="108">
        <f t="shared" si="332"/>
        <v>0</v>
      </c>
      <c r="U190" s="107"/>
      <c r="V190" s="108">
        <f t="shared" si="333"/>
        <v>0</v>
      </c>
      <c r="W190" s="107"/>
      <c r="X190" s="108">
        <f t="shared" si="334"/>
        <v>0</v>
      </c>
      <c r="Y190" s="107"/>
      <c r="Z190" s="108">
        <f t="shared" si="335"/>
        <v>0</v>
      </c>
      <c r="AA190" s="107"/>
      <c r="AB190" s="108">
        <f t="shared" si="336"/>
        <v>0</v>
      </c>
      <c r="AC190" s="107"/>
      <c r="AD190" s="108">
        <f t="shared" si="337"/>
        <v>0</v>
      </c>
      <c r="AE190" s="109">
        <f t="shared" si="338"/>
        <v>0</v>
      </c>
      <c r="AF190" s="110"/>
      <c r="AG190" s="111"/>
      <c r="AH190" s="109">
        <f t="shared" si="339"/>
        <v>0</v>
      </c>
      <c r="AJ190" s="111"/>
    </row>
    <row r="191" spans="1:36" x14ac:dyDescent="0.25">
      <c r="A191" s="101" t="str">
        <f t="shared" si="263"/>
        <v>N</v>
      </c>
      <c r="B191" s="27">
        <v>5860</v>
      </c>
      <c r="C191" s="27" t="s">
        <v>383</v>
      </c>
      <c r="D191" s="102"/>
      <c r="E191" s="103"/>
      <c r="F191" s="103"/>
      <c r="G191" s="104"/>
      <c r="H191" s="105"/>
      <c r="I191" s="106">
        <f t="shared" si="326"/>
        <v>0</v>
      </c>
      <c r="J191" s="29">
        <f t="shared" si="327"/>
        <v>0</v>
      </c>
      <c r="K191" s="107"/>
      <c r="L191" s="108">
        <f t="shared" si="328"/>
        <v>0</v>
      </c>
      <c r="M191" s="107"/>
      <c r="N191" s="108">
        <f t="shared" si="329"/>
        <v>0</v>
      </c>
      <c r="O191" s="107"/>
      <c r="P191" s="108">
        <f t="shared" si="330"/>
        <v>0</v>
      </c>
      <c r="Q191" s="107"/>
      <c r="R191" s="108">
        <f t="shared" si="331"/>
        <v>0</v>
      </c>
      <c r="S191" s="107"/>
      <c r="T191" s="108">
        <f t="shared" si="332"/>
        <v>0</v>
      </c>
      <c r="U191" s="107"/>
      <c r="V191" s="108">
        <f t="shared" si="333"/>
        <v>0</v>
      </c>
      <c r="W191" s="107"/>
      <c r="X191" s="108">
        <f t="shared" si="334"/>
        <v>0</v>
      </c>
      <c r="Y191" s="107"/>
      <c r="Z191" s="108">
        <f t="shared" si="335"/>
        <v>0</v>
      </c>
      <c r="AA191" s="107"/>
      <c r="AB191" s="108">
        <f t="shared" si="336"/>
        <v>0</v>
      </c>
      <c r="AC191" s="107"/>
      <c r="AD191" s="108">
        <f t="shared" si="337"/>
        <v>0</v>
      </c>
      <c r="AE191" s="109">
        <f t="shared" si="338"/>
        <v>0</v>
      </c>
      <c r="AF191" s="110"/>
      <c r="AG191" s="111"/>
      <c r="AH191" s="109">
        <f t="shared" si="339"/>
        <v>0</v>
      </c>
      <c r="AJ191" s="111"/>
    </row>
    <row r="192" spans="1:36" x14ac:dyDescent="0.25">
      <c r="A192" s="101" t="str">
        <f t="shared" si="263"/>
        <v>N</v>
      </c>
      <c r="B192" s="27">
        <v>7980</v>
      </c>
      <c r="C192" s="27" t="s">
        <v>384</v>
      </c>
      <c r="D192" s="102"/>
      <c r="E192" s="103"/>
      <c r="F192" s="103"/>
      <c r="G192" s="104"/>
      <c r="H192" s="105"/>
      <c r="I192" s="106">
        <f t="shared" si="326"/>
        <v>0</v>
      </c>
      <c r="J192" s="29">
        <f t="shared" si="327"/>
        <v>0</v>
      </c>
      <c r="K192" s="107"/>
      <c r="L192" s="108">
        <f t="shared" si="328"/>
        <v>0</v>
      </c>
      <c r="M192" s="107"/>
      <c r="N192" s="108">
        <f t="shared" si="329"/>
        <v>0</v>
      </c>
      <c r="O192" s="107"/>
      <c r="P192" s="108">
        <f t="shared" si="330"/>
        <v>0</v>
      </c>
      <c r="Q192" s="107"/>
      <c r="R192" s="108">
        <f t="shared" si="331"/>
        <v>0</v>
      </c>
      <c r="S192" s="107"/>
      <c r="T192" s="108">
        <f t="shared" si="332"/>
        <v>0</v>
      </c>
      <c r="U192" s="107"/>
      <c r="V192" s="108">
        <f t="shared" si="333"/>
        <v>0</v>
      </c>
      <c r="W192" s="107"/>
      <c r="X192" s="108">
        <f t="shared" si="334"/>
        <v>0</v>
      </c>
      <c r="Y192" s="107"/>
      <c r="Z192" s="108">
        <f t="shared" si="335"/>
        <v>0</v>
      </c>
      <c r="AA192" s="107"/>
      <c r="AB192" s="108">
        <f t="shared" si="336"/>
        <v>0</v>
      </c>
      <c r="AC192" s="107"/>
      <c r="AD192" s="108">
        <f t="shared" si="337"/>
        <v>0</v>
      </c>
      <c r="AE192" s="109">
        <f t="shared" si="338"/>
        <v>0</v>
      </c>
      <c r="AF192" s="110"/>
      <c r="AG192" s="111"/>
      <c r="AH192" s="109">
        <f t="shared" si="339"/>
        <v>0</v>
      </c>
      <c r="AJ192" s="111"/>
    </row>
    <row r="193" spans="1:36" x14ac:dyDescent="0.25">
      <c r="A193" s="101" t="str">
        <f t="shared" si="263"/>
        <v>N</v>
      </c>
      <c r="B193" s="33"/>
      <c r="C193" s="34"/>
      <c r="D193" s="119"/>
      <c r="E193" s="120"/>
      <c r="F193" s="120"/>
      <c r="G193" s="111"/>
      <c r="H193" s="111"/>
      <c r="I193" s="4"/>
      <c r="J193" s="4"/>
      <c r="K193" s="135"/>
      <c r="L193" s="136"/>
      <c r="M193" s="135"/>
      <c r="N193" s="136"/>
      <c r="O193" s="135"/>
      <c r="P193" s="136"/>
      <c r="Q193" s="135"/>
      <c r="R193" s="136"/>
      <c r="S193" s="135"/>
      <c r="T193" s="136"/>
      <c r="U193" s="135"/>
      <c r="V193" s="136"/>
      <c r="W193" s="135"/>
      <c r="X193" s="136"/>
      <c r="Y193" s="135"/>
      <c r="Z193" s="136"/>
      <c r="AA193" s="135"/>
      <c r="AB193" s="136"/>
      <c r="AC193" s="135"/>
      <c r="AD193" s="136"/>
      <c r="AE193" s="132"/>
      <c r="AF193" s="110"/>
      <c r="AG193" s="111"/>
      <c r="AH193" s="132"/>
      <c r="AJ193" s="111"/>
    </row>
    <row r="194" spans="1:36" s="10" customFormat="1" x14ac:dyDescent="0.25">
      <c r="A194" s="1" t="str">
        <f t="shared" si="263"/>
        <v>N</v>
      </c>
      <c r="B194" s="21">
        <v>587</v>
      </c>
      <c r="C194" s="22" t="s">
        <v>79</v>
      </c>
      <c r="D194" s="97"/>
      <c r="E194" s="22"/>
      <c r="F194" s="22"/>
      <c r="G194" s="23"/>
      <c r="H194" s="23"/>
      <c r="I194" s="23"/>
      <c r="J194" s="24">
        <f>SUBTOTAL(9,J195:J196)</f>
        <v>0</v>
      </c>
      <c r="K194" s="98"/>
      <c r="L194" s="99">
        <f>SUBTOTAL(9,L195:L196)</f>
        <v>0</v>
      </c>
      <c r="M194" s="98"/>
      <c r="N194" s="99">
        <f>SUBTOTAL(9,N195:N196)</f>
        <v>0</v>
      </c>
      <c r="O194" s="98"/>
      <c r="P194" s="99">
        <f>SUBTOTAL(9,P195:P196)</f>
        <v>0</v>
      </c>
      <c r="Q194" s="98"/>
      <c r="R194" s="99">
        <f>SUBTOTAL(9,R195:R196)</f>
        <v>0</v>
      </c>
      <c r="S194" s="98"/>
      <c r="T194" s="99">
        <f>SUBTOTAL(9,T195:T196)</f>
        <v>0</v>
      </c>
      <c r="U194" s="98"/>
      <c r="V194" s="99">
        <f>SUBTOTAL(9,V195:V196)</f>
        <v>0</v>
      </c>
      <c r="W194" s="98"/>
      <c r="X194" s="99">
        <f>SUBTOTAL(9,X195:X196)</f>
        <v>0</v>
      </c>
      <c r="Y194" s="98"/>
      <c r="Z194" s="99">
        <f>SUBTOTAL(9,Z195:Z196)</f>
        <v>0</v>
      </c>
      <c r="AA194" s="98"/>
      <c r="AB194" s="99">
        <f>SUBTOTAL(9,AB195:AB196)</f>
        <v>0</v>
      </c>
      <c r="AC194" s="98"/>
      <c r="AD194" s="99">
        <f>SUBTOTAL(9,AD195:AD196)</f>
        <v>0</v>
      </c>
      <c r="AE194" s="100">
        <f>SUBTOTAL(9,AE195:AE196)</f>
        <v>0</v>
      </c>
      <c r="AF194" s="8"/>
      <c r="AG194" s="4"/>
      <c r="AH194" s="100">
        <f>SUBTOTAL(9,AH195:AH196)</f>
        <v>0</v>
      </c>
      <c r="AJ194" s="4"/>
    </row>
    <row r="195" spans="1:36" x14ac:dyDescent="0.25">
      <c r="A195" s="101" t="str">
        <f t="shared" si="263"/>
        <v>N</v>
      </c>
      <c r="B195" s="27">
        <v>587</v>
      </c>
      <c r="C195" s="27" t="s">
        <v>79</v>
      </c>
      <c r="D195" s="102"/>
      <c r="E195" s="103"/>
      <c r="F195" s="103"/>
      <c r="G195" s="104"/>
      <c r="H195" s="105"/>
      <c r="I195" s="106">
        <f t="shared" ref="I195:I196" si="340">IF(+H195&gt;0,+D195*H195,+D195*F195*H195)</f>
        <v>0</v>
      </c>
      <c r="J195" s="29">
        <f t="shared" ref="J195:J196" si="341">+I195/J$2</f>
        <v>0</v>
      </c>
      <c r="K195" s="107"/>
      <c r="L195" s="108">
        <f t="shared" ref="L195:L196" si="342">+$J195*K195</f>
        <v>0</v>
      </c>
      <c r="M195" s="107"/>
      <c r="N195" s="108">
        <f t="shared" ref="N195:N196" si="343">+$J195*M195</f>
        <v>0</v>
      </c>
      <c r="O195" s="107"/>
      <c r="P195" s="108">
        <f t="shared" ref="P195:P196" si="344">+$J195*O195</f>
        <v>0</v>
      </c>
      <c r="Q195" s="107"/>
      <c r="R195" s="108">
        <f t="shared" ref="R195:R196" si="345">+$J195*Q195</f>
        <v>0</v>
      </c>
      <c r="S195" s="107"/>
      <c r="T195" s="108">
        <f t="shared" ref="T195:T196" si="346">+$J195*S195</f>
        <v>0</v>
      </c>
      <c r="U195" s="107"/>
      <c r="V195" s="108">
        <f t="shared" ref="V195:V196" si="347">+$J195*U195</f>
        <v>0</v>
      </c>
      <c r="W195" s="107"/>
      <c r="X195" s="108">
        <f t="shared" ref="X195:X196" si="348">+$J195*W195</f>
        <v>0</v>
      </c>
      <c r="Y195" s="107"/>
      <c r="Z195" s="108">
        <f t="shared" ref="Z195:Z196" si="349">+$J195*Y195</f>
        <v>0</v>
      </c>
      <c r="AA195" s="107"/>
      <c r="AB195" s="108">
        <f t="shared" ref="AB195:AB196" si="350">+$J195*AA195</f>
        <v>0</v>
      </c>
      <c r="AC195" s="107"/>
      <c r="AD195" s="108">
        <f t="shared" ref="AD195:AD196" si="351">+$J195*AC195</f>
        <v>0</v>
      </c>
      <c r="AE195" s="109">
        <f t="shared" ref="AE195:AE196" si="352">+L195+N195+P195+R195+T195+V195+X195+Z195+AB195+AD195</f>
        <v>0</v>
      </c>
      <c r="AF195" s="110"/>
      <c r="AG195" s="111"/>
      <c r="AH195" s="109">
        <f t="shared" ref="AH195:AH196" si="353">+J195-AE195</f>
        <v>0</v>
      </c>
      <c r="AJ195" s="111"/>
    </row>
    <row r="196" spans="1:36" x14ac:dyDescent="0.25">
      <c r="A196" s="101" t="str">
        <f t="shared" si="263"/>
        <v>N</v>
      </c>
      <c r="B196" s="27">
        <v>5870</v>
      </c>
      <c r="C196" s="27" t="s">
        <v>385</v>
      </c>
      <c r="D196" s="102"/>
      <c r="E196" s="103"/>
      <c r="F196" s="103"/>
      <c r="G196" s="104"/>
      <c r="H196" s="105"/>
      <c r="I196" s="106">
        <f t="shared" si="340"/>
        <v>0</v>
      </c>
      <c r="J196" s="29">
        <f t="shared" si="341"/>
        <v>0</v>
      </c>
      <c r="K196" s="107"/>
      <c r="L196" s="108">
        <f t="shared" si="342"/>
        <v>0</v>
      </c>
      <c r="M196" s="107"/>
      <c r="N196" s="108">
        <f t="shared" si="343"/>
        <v>0</v>
      </c>
      <c r="O196" s="107"/>
      <c r="P196" s="108">
        <f t="shared" si="344"/>
        <v>0</v>
      </c>
      <c r="Q196" s="107"/>
      <c r="R196" s="108">
        <f t="shared" si="345"/>
        <v>0</v>
      </c>
      <c r="S196" s="107"/>
      <c r="T196" s="108">
        <f t="shared" si="346"/>
        <v>0</v>
      </c>
      <c r="U196" s="107"/>
      <c r="V196" s="108">
        <f t="shared" si="347"/>
        <v>0</v>
      </c>
      <c r="W196" s="107"/>
      <c r="X196" s="108">
        <f t="shared" si="348"/>
        <v>0</v>
      </c>
      <c r="Y196" s="107"/>
      <c r="Z196" s="108">
        <f t="shared" si="349"/>
        <v>0</v>
      </c>
      <c r="AA196" s="107"/>
      <c r="AB196" s="108">
        <f t="shared" si="350"/>
        <v>0</v>
      </c>
      <c r="AC196" s="107"/>
      <c r="AD196" s="108">
        <f t="shared" si="351"/>
        <v>0</v>
      </c>
      <c r="AE196" s="109">
        <f t="shared" si="352"/>
        <v>0</v>
      </c>
      <c r="AF196" s="110"/>
      <c r="AG196" s="111"/>
      <c r="AH196" s="109">
        <f t="shared" si="353"/>
        <v>0</v>
      </c>
      <c r="AJ196" s="111"/>
    </row>
    <row r="197" spans="1:36" x14ac:dyDescent="0.25">
      <c r="A197" s="101" t="str">
        <f t="shared" si="263"/>
        <v>N</v>
      </c>
      <c r="B197" s="33"/>
      <c r="C197" s="34"/>
      <c r="D197" s="119"/>
      <c r="E197" s="120"/>
      <c r="F197" s="120"/>
      <c r="G197" s="111"/>
      <c r="H197" s="111"/>
      <c r="I197" s="4"/>
      <c r="J197" s="4"/>
      <c r="K197" s="135"/>
      <c r="L197" s="136"/>
      <c r="M197" s="135"/>
      <c r="N197" s="136"/>
      <c r="O197" s="135"/>
      <c r="P197" s="136"/>
      <c r="Q197" s="135"/>
      <c r="R197" s="136"/>
      <c r="S197" s="135"/>
      <c r="T197" s="136"/>
      <c r="U197" s="135"/>
      <c r="V197" s="136"/>
      <c r="W197" s="135"/>
      <c r="X197" s="136"/>
      <c r="Y197" s="135"/>
      <c r="Z197" s="136"/>
      <c r="AA197" s="135"/>
      <c r="AB197" s="136"/>
      <c r="AC197" s="135"/>
      <c r="AD197" s="136"/>
      <c r="AE197" s="132"/>
      <c r="AF197" s="110"/>
      <c r="AG197" s="111"/>
      <c r="AH197" s="132"/>
      <c r="AJ197" s="111"/>
    </row>
    <row r="198" spans="1:36" s="10" customFormat="1" x14ac:dyDescent="0.25">
      <c r="A198" s="1" t="str">
        <f t="shared" si="263"/>
        <v>N</v>
      </c>
      <c r="B198" s="21">
        <v>589</v>
      </c>
      <c r="C198" s="22" t="s">
        <v>80</v>
      </c>
      <c r="D198" s="97"/>
      <c r="E198" s="22"/>
      <c r="F198" s="22"/>
      <c r="G198" s="23"/>
      <c r="H198" s="23"/>
      <c r="I198" s="23"/>
      <c r="J198" s="24">
        <f>SUBTOTAL(9,J199:J203)</f>
        <v>0</v>
      </c>
      <c r="K198" s="98"/>
      <c r="L198" s="99">
        <f>SUBTOTAL(9,L199:L203)</f>
        <v>0</v>
      </c>
      <c r="M198" s="98"/>
      <c r="N198" s="99">
        <f>SUBTOTAL(9,N199:N203)</f>
        <v>0</v>
      </c>
      <c r="O198" s="98"/>
      <c r="P198" s="99">
        <f>SUBTOTAL(9,P199:P203)</f>
        <v>0</v>
      </c>
      <c r="Q198" s="98"/>
      <c r="R198" s="99">
        <f>SUBTOTAL(9,R199:R203)</f>
        <v>0</v>
      </c>
      <c r="S198" s="98"/>
      <c r="T198" s="99">
        <f>SUBTOTAL(9,T199:T203)</f>
        <v>0</v>
      </c>
      <c r="U198" s="98"/>
      <c r="V198" s="99">
        <f>SUBTOTAL(9,V199:V203)</f>
        <v>0</v>
      </c>
      <c r="W198" s="98"/>
      <c r="X198" s="99">
        <f>SUBTOTAL(9,X199:X203)</f>
        <v>0</v>
      </c>
      <c r="Y198" s="98"/>
      <c r="Z198" s="99">
        <f>SUBTOTAL(9,Z199:Z203)</f>
        <v>0</v>
      </c>
      <c r="AA198" s="98"/>
      <c r="AB198" s="99">
        <f>SUBTOTAL(9,AB199:AB203)</f>
        <v>0</v>
      </c>
      <c r="AC198" s="98"/>
      <c r="AD198" s="99">
        <f>SUBTOTAL(9,AD199:AD203)</f>
        <v>0</v>
      </c>
      <c r="AE198" s="100">
        <f>SUBTOTAL(9,AE199:AE203)</f>
        <v>0</v>
      </c>
      <c r="AF198" s="8"/>
      <c r="AG198" s="4"/>
      <c r="AH198" s="100">
        <f>SUBTOTAL(9,AH199:AH203)</f>
        <v>0</v>
      </c>
      <c r="AJ198" s="4"/>
    </row>
    <row r="199" spans="1:36" x14ac:dyDescent="0.25">
      <c r="A199" s="101" t="str">
        <f t="shared" si="263"/>
        <v>N</v>
      </c>
      <c r="B199" s="26">
        <v>589</v>
      </c>
      <c r="C199" s="27" t="s">
        <v>80</v>
      </c>
      <c r="D199" s="102"/>
      <c r="E199" s="103"/>
      <c r="F199" s="103"/>
      <c r="G199" s="104"/>
      <c r="H199" s="105"/>
      <c r="I199" s="106">
        <f t="shared" ref="I199:I202" si="354">IF(+H199&gt;0,+D199*H199,+D199*F199*H199)</f>
        <v>0</v>
      </c>
      <c r="J199" s="29">
        <f t="shared" ref="J199:J202" si="355">+I199/J$2</f>
        <v>0</v>
      </c>
      <c r="K199" s="107"/>
      <c r="L199" s="108">
        <f t="shared" ref="L199:L202" si="356">+$J199*K199</f>
        <v>0</v>
      </c>
      <c r="M199" s="107"/>
      <c r="N199" s="108">
        <f t="shared" ref="N199:N202" si="357">+$J199*M199</f>
        <v>0</v>
      </c>
      <c r="O199" s="107"/>
      <c r="P199" s="108">
        <f t="shared" ref="P199:P202" si="358">+$J199*O199</f>
        <v>0</v>
      </c>
      <c r="Q199" s="107"/>
      <c r="R199" s="108">
        <f t="shared" ref="R199:R202" si="359">+$J199*Q199</f>
        <v>0</v>
      </c>
      <c r="S199" s="107"/>
      <c r="T199" s="108">
        <f t="shared" ref="T199:T202" si="360">+$J199*S199</f>
        <v>0</v>
      </c>
      <c r="U199" s="107"/>
      <c r="V199" s="108">
        <f t="shared" ref="V199:V202" si="361">+$J199*U199</f>
        <v>0</v>
      </c>
      <c r="W199" s="107"/>
      <c r="X199" s="108">
        <f t="shared" ref="X199:X202" si="362">+$J199*W199</f>
        <v>0</v>
      </c>
      <c r="Y199" s="107"/>
      <c r="Z199" s="108">
        <f t="shared" ref="Z199:Z202" si="363">+$J199*Y199</f>
        <v>0</v>
      </c>
      <c r="AA199" s="107"/>
      <c r="AB199" s="108">
        <f t="shared" ref="AB199:AB202" si="364">+$J199*AA199</f>
        <v>0</v>
      </c>
      <c r="AC199" s="107"/>
      <c r="AD199" s="108">
        <f t="shared" ref="AD199:AD202" si="365">+$J199*AC199</f>
        <v>0</v>
      </c>
      <c r="AE199" s="109">
        <f t="shared" ref="AE199:AE202" si="366">+L199+N199+P199+R199+T199+V199+X199+Z199+AB199+AD199</f>
        <v>0</v>
      </c>
      <c r="AF199" s="110"/>
      <c r="AG199" s="111"/>
      <c r="AH199" s="109">
        <f t="shared" ref="AH199:AH202" si="367">+J199-AE199</f>
        <v>0</v>
      </c>
      <c r="AJ199" s="111"/>
    </row>
    <row r="200" spans="1:36" x14ac:dyDescent="0.25">
      <c r="A200" s="101" t="str">
        <f t="shared" si="263"/>
        <v>N</v>
      </c>
      <c r="B200" s="26">
        <v>5890</v>
      </c>
      <c r="C200" s="27" t="s">
        <v>80</v>
      </c>
      <c r="D200" s="102"/>
      <c r="E200" s="103"/>
      <c r="F200" s="103"/>
      <c r="G200" s="104"/>
      <c r="H200" s="105"/>
      <c r="I200" s="106">
        <f t="shared" si="354"/>
        <v>0</v>
      </c>
      <c r="J200" s="29">
        <f t="shared" si="355"/>
        <v>0</v>
      </c>
      <c r="K200" s="107"/>
      <c r="L200" s="108">
        <f t="shared" si="356"/>
        <v>0</v>
      </c>
      <c r="M200" s="107"/>
      <c r="N200" s="108">
        <f t="shared" si="357"/>
        <v>0</v>
      </c>
      <c r="O200" s="107"/>
      <c r="P200" s="108">
        <f t="shared" si="358"/>
        <v>0</v>
      </c>
      <c r="Q200" s="107"/>
      <c r="R200" s="108">
        <f t="shared" si="359"/>
        <v>0</v>
      </c>
      <c r="S200" s="107"/>
      <c r="T200" s="108">
        <f t="shared" si="360"/>
        <v>0</v>
      </c>
      <c r="U200" s="107"/>
      <c r="V200" s="108">
        <f t="shared" si="361"/>
        <v>0</v>
      </c>
      <c r="W200" s="107"/>
      <c r="X200" s="108">
        <f t="shared" si="362"/>
        <v>0</v>
      </c>
      <c r="Y200" s="107"/>
      <c r="Z200" s="108">
        <f t="shared" si="363"/>
        <v>0</v>
      </c>
      <c r="AA200" s="107"/>
      <c r="AB200" s="108">
        <f t="shared" si="364"/>
        <v>0</v>
      </c>
      <c r="AC200" s="107"/>
      <c r="AD200" s="108">
        <f t="shared" si="365"/>
        <v>0</v>
      </c>
      <c r="AE200" s="109">
        <f t="shared" si="366"/>
        <v>0</v>
      </c>
      <c r="AF200" s="110"/>
      <c r="AG200" s="111"/>
      <c r="AH200" s="109">
        <f t="shared" si="367"/>
        <v>0</v>
      </c>
      <c r="AJ200" s="111"/>
    </row>
    <row r="201" spans="1:36" x14ac:dyDescent="0.25">
      <c r="A201" s="101" t="str">
        <f t="shared" si="263"/>
        <v>N</v>
      </c>
      <c r="B201" s="26">
        <v>5889</v>
      </c>
      <c r="C201" s="27" t="s">
        <v>386</v>
      </c>
      <c r="D201" s="102"/>
      <c r="E201" s="103"/>
      <c r="F201" s="103"/>
      <c r="G201" s="104"/>
      <c r="H201" s="105"/>
      <c r="I201" s="106">
        <f t="shared" si="354"/>
        <v>0</v>
      </c>
      <c r="J201" s="29">
        <f t="shared" si="355"/>
        <v>0</v>
      </c>
      <c r="K201" s="107"/>
      <c r="L201" s="108">
        <f t="shared" si="356"/>
        <v>0</v>
      </c>
      <c r="M201" s="107"/>
      <c r="N201" s="108">
        <f t="shared" si="357"/>
        <v>0</v>
      </c>
      <c r="O201" s="107"/>
      <c r="P201" s="108">
        <f t="shared" si="358"/>
        <v>0</v>
      </c>
      <c r="Q201" s="107"/>
      <c r="R201" s="108">
        <f t="shared" si="359"/>
        <v>0</v>
      </c>
      <c r="S201" s="107"/>
      <c r="T201" s="108">
        <f t="shared" si="360"/>
        <v>0</v>
      </c>
      <c r="U201" s="107"/>
      <c r="V201" s="108">
        <f t="shared" si="361"/>
        <v>0</v>
      </c>
      <c r="W201" s="107"/>
      <c r="X201" s="108">
        <f t="shared" si="362"/>
        <v>0</v>
      </c>
      <c r="Y201" s="107"/>
      <c r="Z201" s="108">
        <f t="shared" si="363"/>
        <v>0</v>
      </c>
      <c r="AA201" s="107"/>
      <c r="AB201" s="108">
        <f t="shared" si="364"/>
        <v>0</v>
      </c>
      <c r="AC201" s="107"/>
      <c r="AD201" s="108">
        <f t="shared" si="365"/>
        <v>0</v>
      </c>
      <c r="AE201" s="109">
        <f t="shared" si="366"/>
        <v>0</v>
      </c>
      <c r="AF201" s="110"/>
      <c r="AG201" s="111"/>
      <c r="AH201" s="109">
        <f t="shared" si="367"/>
        <v>0</v>
      </c>
      <c r="AJ201" s="111"/>
    </row>
    <row r="202" spans="1:36" x14ac:dyDescent="0.25">
      <c r="A202" s="101" t="str">
        <f t="shared" si="263"/>
        <v>N</v>
      </c>
      <c r="B202" s="26">
        <v>5899</v>
      </c>
      <c r="C202" s="27" t="s">
        <v>387</v>
      </c>
      <c r="D202" s="102"/>
      <c r="E202" s="103"/>
      <c r="F202" s="103"/>
      <c r="G202" s="104"/>
      <c r="H202" s="105"/>
      <c r="I202" s="106">
        <f t="shared" si="354"/>
        <v>0</v>
      </c>
      <c r="J202" s="29">
        <f t="shared" si="355"/>
        <v>0</v>
      </c>
      <c r="K202" s="107"/>
      <c r="L202" s="108">
        <f t="shared" si="356"/>
        <v>0</v>
      </c>
      <c r="M202" s="107"/>
      <c r="N202" s="108">
        <f t="shared" si="357"/>
        <v>0</v>
      </c>
      <c r="O202" s="107"/>
      <c r="P202" s="108">
        <f t="shared" si="358"/>
        <v>0</v>
      </c>
      <c r="Q202" s="107"/>
      <c r="R202" s="108">
        <f t="shared" si="359"/>
        <v>0</v>
      </c>
      <c r="S202" s="107"/>
      <c r="T202" s="108">
        <f t="shared" si="360"/>
        <v>0</v>
      </c>
      <c r="U202" s="107"/>
      <c r="V202" s="108">
        <f t="shared" si="361"/>
        <v>0</v>
      </c>
      <c r="W202" s="107"/>
      <c r="X202" s="108">
        <f t="shared" si="362"/>
        <v>0</v>
      </c>
      <c r="Y202" s="107"/>
      <c r="Z202" s="108">
        <f t="shared" si="363"/>
        <v>0</v>
      </c>
      <c r="AA202" s="107"/>
      <c r="AB202" s="108">
        <f t="shared" si="364"/>
        <v>0</v>
      </c>
      <c r="AC202" s="107"/>
      <c r="AD202" s="108">
        <f t="shared" si="365"/>
        <v>0</v>
      </c>
      <c r="AE202" s="109">
        <f t="shared" si="366"/>
        <v>0</v>
      </c>
      <c r="AF202" s="110"/>
      <c r="AG202" s="111"/>
      <c r="AH202" s="109">
        <f t="shared" si="367"/>
        <v>0</v>
      </c>
      <c r="AJ202" s="111"/>
    </row>
    <row r="203" spans="1:36" x14ac:dyDescent="0.25">
      <c r="A203" s="101" t="str">
        <f t="shared" si="263"/>
        <v>N</v>
      </c>
      <c r="B203" s="33"/>
      <c r="C203" s="34"/>
      <c r="D203" s="119"/>
      <c r="E203" s="120"/>
      <c r="F203" s="120"/>
      <c r="G203" s="111"/>
      <c r="H203" s="111"/>
      <c r="I203" s="4"/>
      <c r="J203" s="4"/>
      <c r="K203" s="135"/>
      <c r="L203" s="136"/>
      <c r="M203" s="135"/>
      <c r="N203" s="136"/>
      <c r="O203" s="135"/>
      <c r="P203" s="136"/>
      <c r="Q203" s="135"/>
      <c r="R203" s="136"/>
      <c r="S203" s="135"/>
      <c r="T203" s="136"/>
      <c r="U203" s="135"/>
      <c r="V203" s="136"/>
      <c r="W203" s="135"/>
      <c r="X203" s="136"/>
      <c r="Y203" s="135"/>
      <c r="Z203" s="136"/>
      <c r="AA203" s="135"/>
      <c r="AB203" s="136"/>
      <c r="AC203" s="135"/>
      <c r="AD203" s="136"/>
      <c r="AE203" s="132"/>
      <c r="AF203" s="110"/>
      <c r="AG203" s="111"/>
      <c r="AH203" s="132"/>
      <c r="AJ203" s="111"/>
    </row>
    <row r="204" spans="1:36" s="10" customFormat="1" x14ac:dyDescent="0.25">
      <c r="A204" s="1" t="s">
        <v>424</v>
      </c>
      <c r="B204" s="39"/>
      <c r="C204" s="16" t="s">
        <v>461</v>
      </c>
      <c r="D204" s="93"/>
      <c r="E204" s="16"/>
      <c r="F204" s="16"/>
      <c r="G204" s="17"/>
      <c r="H204" s="17"/>
      <c r="I204" s="17"/>
      <c r="J204" s="19">
        <f>ROUND(SUBTOTAL(9,J205:J260),0)</f>
        <v>324138</v>
      </c>
      <c r="K204" s="94">
        <f>IF($J204=0,"%",+L204/$J204)</f>
        <v>0.26749717712826021</v>
      </c>
      <c r="L204" s="95">
        <f>ROUND(SUBTOTAL(9,L205:L260),0)</f>
        <v>86706</v>
      </c>
      <c r="M204" s="94">
        <f>IF($J204=0,"%",+N204/$J204)</f>
        <v>0.73250282287173984</v>
      </c>
      <c r="N204" s="95">
        <f>ROUND(SUBTOTAL(9,N205:N260),0)</f>
        <v>237432</v>
      </c>
      <c r="O204" s="94">
        <f>IF($J204=0,"%",+P204/$J204)</f>
        <v>0</v>
      </c>
      <c r="P204" s="95">
        <f>ROUND(SUBTOTAL(9,P205:P260),0)</f>
        <v>0</v>
      </c>
      <c r="Q204" s="94">
        <f>IF($J204=0,"%",+R204/$J204)</f>
        <v>0</v>
      </c>
      <c r="R204" s="95">
        <f>ROUND(SUBTOTAL(9,R205:R260),0)</f>
        <v>0</v>
      </c>
      <c r="S204" s="94">
        <f>IF($J204=0,"%",+T204/$J204)</f>
        <v>0</v>
      </c>
      <c r="T204" s="95">
        <f>ROUND(SUBTOTAL(9,T205:T260),0)</f>
        <v>0</v>
      </c>
      <c r="U204" s="94">
        <f>IF($J204=0,"%",+V204/$J204)</f>
        <v>0</v>
      </c>
      <c r="V204" s="95">
        <f>ROUND(SUBTOTAL(9,V205:V260),0)</f>
        <v>0</v>
      </c>
      <c r="W204" s="94">
        <f>IF($J204=0,"%",+X204/$J204)</f>
        <v>0</v>
      </c>
      <c r="X204" s="95">
        <f>ROUND(SUBTOTAL(9,X205:X260),0)</f>
        <v>0</v>
      </c>
      <c r="Y204" s="94">
        <f>IF($J204=0,"%",+Z204/$J204)</f>
        <v>0</v>
      </c>
      <c r="Z204" s="95">
        <f>ROUND(SUBTOTAL(9,Z205:Z260),0)</f>
        <v>0</v>
      </c>
      <c r="AA204" s="94">
        <f>IF($J204=0,"%",+AB204/$J204)</f>
        <v>0</v>
      </c>
      <c r="AB204" s="95">
        <f>ROUND(SUBTOTAL(9,AB205:AB260),0)</f>
        <v>0</v>
      </c>
      <c r="AC204" s="94">
        <f>IF($J204=0,"%",+AD204/$J204)</f>
        <v>0</v>
      </c>
      <c r="AD204" s="95">
        <f>ROUND(SUBTOTAL(9,AD205:AD260),0)</f>
        <v>0</v>
      </c>
      <c r="AE204" s="96">
        <f>ROUND(SUBTOTAL(9,AE205:AE260),0)</f>
        <v>324138</v>
      </c>
      <c r="AF204" s="40"/>
      <c r="AG204" s="4"/>
      <c r="AH204" s="96">
        <f>ROUND(SUBTOTAL(9,AH205:AH260),0)</f>
        <v>0</v>
      </c>
      <c r="AJ204" s="4"/>
    </row>
    <row r="205" spans="1:36" s="10" customFormat="1" x14ac:dyDescent="0.25">
      <c r="A205" s="1" t="str">
        <f t="shared" ref="A205:A260" si="368">IF(AE205&gt;0,"Y",IF(AE205&lt;0,"Y","N"))</f>
        <v>Y</v>
      </c>
      <c r="B205" s="21">
        <v>590</v>
      </c>
      <c r="C205" s="22" t="s">
        <v>81</v>
      </c>
      <c r="D205" s="97"/>
      <c r="E205" s="22"/>
      <c r="F205" s="22"/>
      <c r="G205" s="23"/>
      <c r="H205" s="23"/>
      <c r="I205" s="23"/>
      <c r="J205" s="24">
        <f t="shared" ref="J205" si="369">SUBTOTAL(9,J206:J217)</f>
        <v>64476.847991532406</v>
      </c>
      <c r="K205" s="98"/>
      <c r="L205" s="99">
        <f t="shared" ref="L205:AE205" si="370">SUBTOTAL(9,L206:L217)</f>
        <v>12895.369598306483</v>
      </c>
      <c r="M205" s="98"/>
      <c r="N205" s="99">
        <f t="shared" si="370"/>
        <v>51581.478393225931</v>
      </c>
      <c r="O205" s="98"/>
      <c r="P205" s="99">
        <f t="shared" ref="P205" si="371">SUBTOTAL(9,P206:P217)</f>
        <v>0</v>
      </c>
      <c r="Q205" s="98"/>
      <c r="R205" s="99">
        <f t="shared" ref="R205" si="372">SUBTOTAL(9,R206:R217)</f>
        <v>0</v>
      </c>
      <c r="S205" s="98"/>
      <c r="T205" s="99">
        <f t="shared" ref="T205" si="373">SUBTOTAL(9,T206:T217)</f>
        <v>0</v>
      </c>
      <c r="U205" s="98"/>
      <c r="V205" s="99">
        <f t="shared" ref="V205" si="374">SUBTOTAL(9,V206:V217)</f>
        <v>0</v>
      </c>
      <c r="W205" s="98"/>
      <c r="X205" s="99">
        <f t="shared" ref="X205" si="375">SUBTOTAL(9,X206:X217)</f>
        <v>0</v>
      </c>
      <c r="Y205" s="98"/>
      <c r="Z205" s="99">
        <f t="shared" ref="Z205" si="376">SUBTOTAL(9,Z206:Z217)</f>
        <v>0</v>
      </c>
      <c r="AA205" s="98"/>
      <c r="AB205" s="99">
        <f t="shared" ref="AB205" si="377">SUBTOTAL(9,AB206:AB217)</f>
        <v>0</v>
      </c>
      <c r="AC205" s="98"/>
      <c r="AD205" s="99">
        <f t="shared" si="370"/>
        <v>0</v>
      </c>
      <c r="AE205" s="100">
        <f t="shared" si="370"/>
        <v>64476.847991532406</v>
      </c>
      <c r="AF205" s="8"/>
      <c r="AG205" s="4"/>
      <c r="AH205" s="100">
        <f t="shared" ref="AH205" si="378">SUBTOTAL(9,AH206:AH217)</f>
        <v>0</v>
      </c>
      <c r="AJ205" s="4"/>
    </row>
    <row r="206" spans="1:36" x14ac:dyDescent="0.25">
      <c r="A206" s="101" t="str">
        <f t="shared" si="368"/>
        <v>N</v>
      </c>
      <c r="B206" s="26">
        <v>590</v>
      </c>
      <c r="C206" s="27" t="s">
        <v>81</v>
      </c>
      <c r="D206" s="102"/>
      <c r="E206" s="103"/>
      <c r="F206" s="103"/>
      <c r="G206" s="104"/>
      <c r="H206" s="105"/>
      <c r="I206" s="106">
        <f t="shared" ref="I206:I216" si="379">IF(+H206&gt;0,+D206*H206,+D206*F206*H206)</f>
        <v>0</v>
      </c>
      <c r="J206" s="29">
        <f t="shared" ref="J206:J216" si="380">+I206/J$2</f>
        <v>0</v>
      </c>
      <c r="K206" s="107"/>
      <c r="L206" s="108">
        <f t="shared" ref="L206:L216" si="381">+$J206*K206</f>
        <v>0</v>
      </c>
      <c r="M206" s="107"/>
      <c r="N206" s="108">
        <f t="shared" ref="N206:N216" si="382">+$J206*M206</f>
        <v>0</v>
      </c>
      <c r="O206" s="107"/>
      <c r="P206" s="108">
        <f t="shared" ref="P206:P216" si="383">+$J206*O206</f>
        <v>0</v>
      </c>
      <c r="Q206" s="107"/>
      <c r="R206" s="108">
        <f t="shared" ref="R206:R216" si="384">+$J206*Q206</f>
        <v>0</v>
      </c>
      <c r="S206" s="107"/>
      <c r="T206" s="108">
        <f t="shared" ref="T206:T216" si="385">+$J206*S206</f>
        <v>0</v>
      </c>
      <c r="U206" s="107"/>
      <c r="V206" s="108">
        <f t="shared" ref="V206:V216" si="386">+$J206*U206</f>
        <v>0</v>
      </c>
      <c r="W206" s="107"/>
      <c r="X206" s="108">
        <f t="shared" ref="X206:X216" si="387">+$J206*W206</f>
        <v>0</v>
      </c>
      <c r="Y206" s="107"/>
      <c r="Z206" s="108">
        <f t="shared" ref="Z206:Z216" si="388">+$J206*Y206</f>
        <v>0</v>
      </c>
      <c r="AA206" s="107"/>
      <c r="AB206" s="108">
        <f t="shared" ref="AB206:AB216" si="389">+$J206*AA206</f>
        <v>0</v>
      </c>
      <c r="AC206" s="107"/>
      <c r="AD206" s="108">
        <f t="shared" ref="AD206:AD216" si="390">+$J206*AC206</f>
        <v>0</v>
      </c>
      <c r="AE206" s="109">
        <f t="shared" ref="AE206:AE216" si="391">+L206+N206+P206+R206+T206+V206+X206+Z206+AB206+AD206</f>
        <v>0</v>
      </c>
      <c r="AF206" s="110"/>
      <c r="AG206" s="111"/>
      <c r="AH206" s="109">
        <f t="shared" ref="AH206:AH216" si="392">+J206-AE206</f>
        <v>0</v>
      </c>
      <c r="AJ206" s="111"/>
    </row>
    <row r="207" spans="1:36" x14ac:dyDescent="0.25">
      <c r="A207" s="101" t="str">
        <f t="shared" si="368"/>
        <v>N</v>
      </c>
      <c r="B207" s="26">
        <v>5900</v>
      </c>
      <c r="C207" s="27" t="s">
        <v>81</v>
      </c>
      <c r="D207" s="102"/>
      <c r="E207" s="103"/>
      <c r="F207" s="103"/>
      <c r="G207" s="104"/>
      <c r="H207" s="105"/>
      <c r="I207" s="106">
        <f t="shared" si="379"/>
        <v>0</v>
      </c>
      <c r="J207" s="29">
        <f t="shared" si="380"/>
        <v>0</v>
      </c>
      <c r="K207" s="107"/>
      <c r="L207" s="108">
        <f t="shared" si="381"/>
        <v>0</v>
      </c>
      <c r="M207" s="107"/>
      <c r="N207" s="108">
        <f t="shared" si="382"/>
        <v>0</v>
      </c>
      <c r="O207" s="107"/>
      <c r="P207" s="108">
        <f t="shared" si="383"/>
        <v>0</v>
      </c>
      <c r="Q207" s="107"/>
      <c r="R207" s="108">
        <f t="shared" si="384"/>
        <v>0</v>
      </c>
      <c r="S207" s="107"/>
      <c r="T207" s="108">
        <f t="shared" si="385"/>
        <v>0</v>
      </c>
      <c r="U207" s="107"/>
      <c r="V207" s="108">
        <f t="shared" si="386"/>
        <v>0</v>
      </c>
      <c r="W207" s="107"/>
      <c r="X207" s="108">
        <f t="shared" si="387"/>
        <v>0</v>
      </c>
      <c r="Y207" s="107"/>
      <c r="Z207" s="108">
        <f t="shared" si="388"/>
        <v>0</v>
      </c>
      <c r="AA207" s="107"/>
      <c r="AB207" s="108">
        <f t="shared" si="389"/>
        <v>0</v>
      </c>
      <c r="AC207" s="107"/>
      <c r="AD207" s="108">
        <f t="shared" si="390"/>
        <v>0</v>
      </c>
      <c r="AE207" s="109">
        <f t="shared" si="391"/>
        <v>0</v>
      </c>
      <c r="AF207" s="110"/>
      <c r="AG207" s="111"/>
      <c r="AH207" s="109">
        <f t="shared" si="392"/>
        <v>0</v>
      </c>
      <c r="AJ207" s="111"/>
    </row>
    <row r="208" spans="1:36" x14ac:dyDescent="0.25">
      <c r="A208" s="101" t="str">
        <f t="shared" si="368"/>
        <v>N</v>
      </c>
      <c r="B208" s="26">
        <v>5901</v>
      </c>
      <c r="C208" s="27" t="s">
        <v>82</v>
      </c>
      <c r="D208" s="102"/>
      <c r="E208" s="103"/>
      <c r="F208" s="103"/>
      <c r="G208" s="104"/>
      <c r="H208" s="105"/>
      <c r="I208" s="106">
        <f t="shared" si="379"/>
        <v>0</v>
      </c>
      <c r="J208" s="29">
        <f t="shared" si="380"/>
        <v>0</v>
      </c>
      <c r="K208" s="107"/>
      <c r="L208" s="108">
        <f t="shared" si="381"/>
        <v>0</v>
      </c>
      <c r="M208" s="107"/>
      <c r="N208" s="108">
        <f t="shared" si="382"/>
        <v>0</v>
      </c>
      <c r="O208" s="107"/>
      <c r="P208" s="108">
        <f t="shared" si="383"/>
        <v>0</v>
      </c>
      <c r="Q208" s="107"/>
      <c r="R208" s="108">
        <f t="shared" si="384"/>
        <v>0</v>
      </c>
      <c r="S208" s="107"/>
      <c r="T208" s="108">
        <f t="shared" si="385"/>
        <v>0</v>
      </c>
      <c r="U208" s="107"/>
      <c r="V208" s="108">
        <f t="shared" si="386"/>
        <v>0</v>
      </c>
      <c r="W208" s="107"/>
      <c r="X208" s="108">
        <f t="shared" si="387"/>
        <v>0</v>
      </c>
      <c r="Y208" s="107"/>
      <c r="Z208" s="108">
        <f t="shared" si="388"/>
        <v>0</v>
      </c>
      <c r="AA208" s="107"/>
      <c r="AB208" s="108">
        <f t="shared" si="389"/>
        <v>0</v>
      </c>
      <c r="AC208" s="107"/>
      <c r="AD208" s="108">
        <f t="shared" si="390"/>
        <v>0</v>
      </c>
      <c r="AE208" s="109">
        <f t="shared" si="391"/>
        <v>0</v>
      </c>
      <c r="AF208" s="110"/>
      <c r="AG208" s="111"/>
      <c r="AH208" s="109">
        <f t="shared" si="392"/>
        <v>0</v>
      </c>
      <c r="AJ208" s="111"/>
    </row>
    <row r="209" spans="1:36" x14ac:dyDescent="0.25">
      <c r="A209" s="101" t="str">
        <f t="shared" si="368"/>
        <v>N</v>
      </c>
      <c r="B209" s="26">
        <v>5902</v>
      </c>
      <c r="C209" s="27" t="s">
        <v>83</v>
      </c>
      <c r="D209" s="102"/>
      <c r="E209" s="103"/>
      <c r="F209" s="103"/>
      <c r="G209" s="104"/>
      <c r="H209" s="105"/>
      <c r="I209" s="106">
        <f t="shared" si="379"/>
        <v>0</v>
      </c>
      <c r="J209" s="29">
        <f t="shared" si="380"/>
        <v>0</v>
      </c>
      <c r="K209" s="107"/>
      <c r="L209" s="108">
        <f t="shared" si="381"/>
        <v>0</v>
      </c>
      <c r="M209" s="107"/>
      <c r="N209" s="108">
        <f t="shared" si="382"/>
        <v>0</v>
      </c>
      <c r="O209" s="107"/>
      <c r="P209" s="108">
        <f t="shared" si="383"/>
        <v>0</v>
      </c>
      <c r="Q209" s="107"/>
      <c r="R209" s="108">
        <f t="shared" si="384"/>
        <v>0</v>
      </c>
      <c r="S209" s="107"/>
      <c r="T209" s="108">
        <f t="shared" si="385"/>
        <v>0</v>
      </c>
      <c r="U209" s="107"/>
      <c r="V209" s="108">
        <f t="shared" si="386"/>
        <v>0</v>
      </c>
      <c r="W209" s="107"/>
      <c r="X209" s="108">
        <f t="shared" si="387"/>
        <v>0</v>
      </c>
      <c r="Y209" s="107"/>
      <c r="Z209" s="108">
        <f t="shared" si="388"/>
        <v>0</v>
      </c>
      <c r="AA209" s="107"/>
      <c r="AB209" s="108">
        <f t="shared" si="389"/>
        <v>0</v>
      </c>
      <c r="AC209" s="107"/>
      <c r="AD209" s="108">
        <f t="shared" si="390"/>
        <v>0</v>
      </c>
      <c r="AE209" s="109">
        <f t="shared" si="391"/>
        <v>0</v>
      </c>
      <c r="AF209" s="110"/>
      <c r="AG209" s="111"/>
      <c r="AH209" s="109">
        <f t="shared" si="392"/>
        <v>0</v>
      </c>
      <c r="AJ209" s="111"/>
    </row>
    <row r="210" spans="1:36" x14ac:dyDescent="0.25">
      <c r="A210" s="101" t="str">
        <f t="shared" si="368"/>
        <v>N</v>
      </c>
      <c r="B210" s="31">
        <v>5903</v>
      </c>
      <c r="C210" s="27" t="s">
        <v>84</v>
      </c>
      <c r="D210" s="102"/>
      <c r="E210" s="103"/>
      <c r="F210" s="103"/>
      <c r="G210" s="104"/>
      <c r="H210" s="105"/>
      <c r="I210" s="106">
        <f t="shared" si="379"/>
        <v>0</v>
      </c>
      <c r="J210" s="29">
        <f t="shared" si="380"/>
        <v>0</v>
      </c>
      <c r="K210" s="107"/>
      <c r="L210" s="108">
        <f t="shared" si="381"/>
        <v>0</v>
      </c>
      <c r="M210" s="107"/>
      <c r="N210" s="108">
        <f t="shared" si="382"/>
        <v>0</v>
      </c>
      <c r="O210" s="107"/>
      <c r="P210" s="108">
        <f t="shared" si="383"/>
        <v>0</v>
      </c>
      <c r="Q210" s="107"/>
      <c r="R210" s="108">
        <f t="shared" si="384"/>
        <v>0</v>
      </c>
      <c r="S210" s="107"/>
      <c r="T210" s="108">
        <f t="shared" si="385"/>
        <v>0</v>
      </c>
      <c r="U210" s="107"/>
      <c r="V210" s="108">
        <f t="shared" si="386"/>
        <v>0</v>
      </c>
      <c r="W210" s="107"/>
      <c r="X210" s="108">
        <f t="shared" si="387"/>
        <v>0</v>
      </c>
      <c r="Y210" s="107"/>
      <c r="Z210" s="108">
        <f t="shared" si="388"/>
        <v>0</v>
      </c>
      <c r="AA210" s="107"/>
      <c r="AB210" s="108">
        <f t="shared" si="389"/>
        <v>0</v>
      </c>
      <c r="AC210" s="107"/>
      <c r="AD210" s="108">
        <f t="shared" si="390"/>
        <v>0</v>
      </c>
      <c r="AE210" s="109">
        <f t="shared" si="391"/>
        <v>0</v>
      </c>
      <c r="AF210" s="110"/>
      <c r="AG210" s="111"/>
      <c r="AH210" s="109">
        <f t="shared" si="392"/>
        <v>0</v>
      </c>
      <c r="AJ210" s="111"/>
    </row>
    <row r="211" spans="1:36" x14ac:dyDescent="0.25">
      <c r="A211" s="101" t="str">
        <f t="shared" si="368"/>
        <v>Y</v>
      </c>
      <c r="B211" s="41">
        <v>5904</v>
      </c>
      <c r="C211" s="27" t="s">
        <v>85</v>
      </c>
      <c r="D211" s="102">
        <v>10</v>
      </c>
      <c r="E211" s="103" t="s">
        <v>892</v>
      </c>
      <c r="F211" s="103">
        <v>1</v>
      </c>
      <c r="G211" s="104">
        <v>1</v>
      </c>
      <c r="H211" s="105">
        <v>2231.8847991532407</v>
      </c>
      <c r="I211" s="106">
        <f t="shared" si="379"/>
        <v>22318.847991532406</v>
      </c>
      <c r="J211" s="29">
        <f t="shared" si="380"/>
        <v>22318.847991532406</v>
      </c>
      <c r="K211" s="107">
        <v>0.2</v>
      </c>
      <c r="L211" s="108">
        <f t="shared" si="381"/>
        <v>4463.7695983064814</v>
      </c>
      <c r="M211" s="107">
        <v>0.8</v>
      </c>
      <c r="N211" s="108">
        <f t="shared" si="382"/>
        <v>17855.078393225926</v>
      </c>
      <c r="O211" s="107"/>
      <c r="P211" s="108">
        <f t="shared" si="383"/>
        <v>0</v>
      </c>
      <c r="Q211" s="107"/>
      <c r="R211" s="108">
        <f t="shared" si="384"/>
        <v>0</v>
      </c>
      <c r="S211" s="107"/>
      <c r="T211" s="108">
        <f t="shared" si="385"/>
        <v>0</v>
      </c>
      <c r="U211" s="107"/>
      <c r="V211" s="108">
        <f t="shared" si="386"/>
        <v>0</v>
      </c>
      <c r="W211" s="107"/>
      <c r="X211" s="108">
        <f t="shared" si="387"/>
        <v>0</v>
      </c>
      <c r="Y211" s="107"/>
      <c r="Z211" s="108">
        <f t="shared" si="388"/>
        <v>0</v>
      </c>
      <c r="AA211" s="107"/>
      <c r="AB211" s="108">
        <f t="shared" si="389"/>
        <v>0</v>
      </c>
      <c r="AC211" s="107"/>
      <c r="AD211" s="108">
        <f t="shared" si="390"/>
        <v>0</v>
      </c>
      <c r="AE211" s="109">
        <f t="shared" si="391"/>
        <v>22318.847991532406</v>
      </c>
      <c r="AF211" s="110"/>
      <c r="AG211" s="111"/>
      <c r="AH211" s="109">
        <f t="shared" si="392"/>
        <v>0</v>
      </c>
      <c r="AJ211" s="111"/>
    </row>
    <row r="212" spans="1:36" x14ac:dyDescent="0.25">
      <c r="A212" s="101" t="str">
        <f t="shared" si="368"/>
        <v>N</v>
      </c>
      <c r="B212" s="41">
        <v>5905</v>
      </c>
      <c r="C212" s="27" t="s">
        <v>86</v>
      </c>
      <c r="D212" s="102"/>
      <c r="E212" s="103"/>
      <c r="F212" s="103"/>
      <c r="G212" s="104"/>
      <c r="H212" s="105"/>
      <c r="I212" s="106">
        <f t="shared" si="379"/>
        <v>0</v>
      </c>
      <c r="J212" s="29">
        <f t="shared" si="380"/>
        <v>0</v>
      </c>
      <c r="K212" s="107"/>
      <c r="L212" s="108">
        <f t="shared" si="381"/>
        <v>0</v>
      </c>
      <c r="M212" s="107"/>
      <c r="N212" s="108">
        <f t="shared" si="382"/>
        <v>0</v>
      </c>
      <c r="O212" s="107"/>
      <c r="P212" s="108">
        <f t="shared" si="383"/>
        <v>0</v>
      </c>
      <c r="Q212" s="107"/>
      <c r="R212" s="108">
        <f t="shared" si="384"/>
        <v>0</v>
      </c>
      <c r="S212" s="107"/>
      <c r="T212" s="108">
        <f t="shared" si="385"/>
        <v>0</v>
      </c>
      <c r="U212" s="107"/>
      <c r="V212" s="108">
        <f t="shared" si="386"/>
        <v>0</v>
      </c>
      <c r="W212" s="107"/>
      <c r="X212" s="108">
        <f t="shared" si="387"/>
        <v>0</v>
      </c>
      <c r="Y212" s="107"/>
      <c r="Z212" s="108">
        <f t="shared" si="388"/>
        <v>0</v>
      </c>
      <c r="AA212" s="107"/>
      <c r="AB212" s="108">
        <f t="shared" si="389"/>
        <v>0</v>
      </c>
      <c r="AC212" s="107"/>
      <c r="AD212" s="108">
        <f t="shared" si="390"/>
        <v>0</v>
      </c>
      <c r="AE212" s="109">
        <f t="shared" si="391"/>
        <v>0</v>
      </c>
      <c r="AF212" s="110"/>
      <c r="AG212" s="111"/>
      <c r="AH212" s="109">
        <f t="shared" si="392"/>
        <v>0</v>
      </c>
      <c r="AJ212" s="111"/>
    </row>
    <row r="213" spans="1:36" x14ac:dyDescent="0.25">
      <c r="A213" s="101" t="str">
        <f t="shared" si="368"/>
        <v>Y</v>
      </c>
      <c r="B213" s="41">
        <v>5909</v>
      </c>
      <c r="C213" s="27" t="s">
        <v>87</v>
      </c>
      <c r="D213" s="102">
        <v>33</v>
      </c>
      <c r="E213" s="103" t="s">
        <v>892</v>
      </c>
      <c r="F213" s="103">
        <v>1</v>
      </c>
      <c r="G213" s="104">
        <v>1</v>
      </c>
      <c r="H213" s="105">
        <v>1277.5151515151515</v>
      </c>
      <c r="I213" s="106">
        <f t="shared" si="379"/>
        <v>42158</v>
      </c>
      <c r="J213" s="29">
        <f t="shared" si="380"/>
        <v>42158</v>
      </c>
      <c r="K213" s="107">
        <v>0.2</v>
      </c>
      <c r="L213" s="108">
        <f t="shared" si="381"/>
        <v>8431.6</v>
      </c>
      <c r="M213" s="107">
        <v>0.8</v>
      </c>
      <c r="N213" s="108">
        <f t="shared" si="382"/>
        <v>33726.400000000001</v>
      </c>
      <c r="O213" s="107"/>
      <c r="P213" s="108">
        <f t="shared" si="383"/>
        <v>0</v>
      </c>
      <c r="Q213" s="107"/>
      <c r="R213" s="108">
        <f t="shared" si="384"/>
        <v>0</v>
      </c>
      <c r="S213" s="107"/>
      <c r="T213" s="108">
        <f t="shared" si="385"/>
        <v>0</v>
      </c>
      <c r="U213" s="107"/>
      <c r="V213" s="108">
        <f t="shared" si="386"/>
        <v>0</v>
      </c>
      <c r="W213" s="107"/>
      <c r="X213" s="108">
        <f t="shared" si="387"/>
        <v>0</v>
      </c>
      <c r="Y213" s="107"/>
      <c r="Z213" s="108">
        <f t="shared" si="388"/>
        <v>0</v>
      </c>
      <c r="AA213" s="107"/>
      <c r="AB213" s="108">
        <f t="shared" si="389"/>
        <v>0</v>
      </c>
      <c r="AC213" s="107"/>
      <c r="AD213" s="108">
        <f t="shared" si="390"/>
        <v>0</v>
      </c>
      <c r="AE213" s="109">
        <f t="shared" si="391"/>
        <v>42158</v>
      </c>
      <c r="AF213" s="110"/>
      <c r="AG213" s="111"/>
      <c r="AH213" s="109">
        <f t="shared" si="392"/>
        <v>0</v>
      </c>
      <c r="AJ213" s="111"/>
    </row>
    <row r="214" spans="1:36" x14ac:dyDescent="0.25">
      <c r="A214" s="101" t="str">
        <f t="shared" si="368"/>
        <v>N</v>
      </c>
      <c r="B214" s="41">
        <v>5910</v>
      </c>
      <c r="C214" s="27" t="s">
        <v>88</v>
      </c>
      <c r="D214" s="102"/>
      <c r="E214" s="103"/>
      <c r="F214" s="103"/>
      <c r="G214" s="104"/>
      <c r="H214" s="105"/>
      <c r="I214" s="106">
        <f t="shared" si="379"/>
        <v>0</v>
      </c>
      <c r="J214" s="29">
        <f t="shared" si="380"/>
        <v>0</v>
      </c>
      <c r="K214" s="107"/>
      <c r="L214" s="108">
        <f t="shared" si="381"/>
        <v>0</v>
      </c>
      <c r="M214" s="107"/>
      <c r="N214" s="108">
        <f t="shared" si="382"/>
        <v>0</v>
      </c>
      <c r="O214" s="107"/>
      <c r="P214" s="108">
        <f t="shared" si="383"/>
        <v>0</v>
      </c>
      <c r="Q214" s="107"/>
      <c r="R214" s="108">
        <f t="shared" si="384"/>
        <v>0</v>
      </c>
      <c r="S214" s="107"/>
      <c r="T214" s="108">
        <f t="shared" si="385"/>
        <v>0</v>
      </c>
      <c r="U214" s="107"/>
      <c r="V214" s="108">
        <f t="shared" si="386"/>
        <v>0</v>
      </c>
      <c r="W214" s="107"/>
      <c r="X214" s="108">
        <f t="shared" si="387"/>
        <v>0</v>
      </c>
      <c r="Y214" s="107"/>
      <c r="Z214" s="108">
        <f t="shared" si="388"/>
        <v>0</v>
      </c>
      <c r="AA214" s="107"/>
      <c r="AB214" s="108">
        <f t="shared" si="389"/>
        <v>0</v>
      </c>
      <c r="AC214" s="107"/>
      <c r="AD214" s="108">
        <f t="shared" si="390"/>
        <v>0</v>
      </c>
      <c r="AE214" s="109">
        <f t="shared" si="391"/>
        <v>0</v>
      </c>
      <c r="AF214" s="110"/>
      <c r="AG214" s="111"/>
      <c r="AH214" s="109">
        <f t="shared" si="392"/>
        <v>0</v>
      </c>
      <c r="AJ214" s="111"/>
    </row>
    <row r="215" spans="1:36" x14ac:dyDescent="0.25">
      <c r="A215" s="101" t="str">
        <f t="shared" si="368"/>
        <v>N</v>
      </c>
      <c r="B215" s="41">
        <v>5911</v>
      </c>
      <c r="C215" s="27" t="s">
        <v>89</v>
      </c>
      <c r="D215" s="102"/>
      <c r="E215" s="103"/>
      <c r="F215" s="103"/>
      <c r="G215" s="104"/>
      <c r="H215" s="105"/>
      <c r="I215" s="106">
        <f t="shared" si="379"/>
        <v>0</v>
      </c>
      <c r="J215" s="29">
        <f t="shared" si="380"/>
        <v>0</v>
      </c>
      <c r="K215" s="107"/>
      <c r="L215" s="108">
        <f t="shared" si="381"/>
        <v>0</v>
      </c>
      <c r="M215" s="107"/>
      <c r="N215" s="108">
        <f t="shared" si="382"/>
        <v>0</v>
      </c>
      <c r="O215" s="107"/>
      <c r="P215" s="108">
        <f t="shared" si="383"/>
        <v>0</v>
      </c>
      <c r="Q215" s="107"/>
      <c r="R215" s="108">
        <f t="shared" si="384"/>
        <v>0</v>
      </c>
      <c r="S215" s="107"/>
      <c r="T215" s="108">
        <f t="shared" si="385"/>
        <v>0</v>
      </c>
      <c r="U215" s="107"/>
      <c r="V215" s="108">
        <f t="shared" si="386"/>
        <v>0</v>
      </c>
      <c r="W215" s="107"/>
      <c r="X215" s="108">
        <f t="shared" si="387"/>
        <v>0</v>
      </c>
      <c r="Y215" s="107"/>
      <c r="Z215" s="108">
        <f t="shared" si="388"/>
        <v>0</v>
      </c>
      <c r="AA215" s="107"/>
      <c r="AB215" s="108">
        <f t="shared" si="389"/>
        <v>0</v>
      </c>
      <c r="AC215" s="107"/>
      <c r="AD215" s="108">
        <f t="shared" si="390"/>
        <v>0</v>
      </c>
      <c r="AE215" s="109">
        <f t="shared" si="391"/>
        <v>0</v>
      </c>
      <c r="AF215" s="110"/>
      <c r="AG215" s="111"/>
      <c r="AH215" s="109">
        <f t="shared" si="392"/>
        <v>0</v>
      </c>
      <c r="AJ215" s="111"/>
    </row>
    <row r="216" spans="1:36" x14ac:dyDescent="0.25">
      <c r="A216" s="101" t="str">
        <f t="shared" si="368"/>
        <v>N</v>
      </c>
      <c r="B216" s="41">
        <v>5919</v>
      </c>
      <c r="C216" s="27" t="s">
        <v>90</v>
      </c>
      <c r="D216" s="102"/>
      <c r="E216" s="103"/>
      <c r="F216" s="103"/>
      <c r="G216" s="104"/>
      <c r="H216" s="105"/>
      <c r="I216" s="106">
        <f t="shared" si="379"/>
        <v>0</v>
      </c>
      <c r="J216" s="29">
        <f t="shared" si="380"/>
        <v>0</v>
      </c>
      <c r="K216" s="107"/>
      <c r="L216" s="108">
        <f t="shared" si="381"/>
        <v>0</v>
      </c>
      <c r="M216" s="107"/>
      <c r="N216" s="108">
        <f t="shared" si="382"/>
        <v>0</v>
      </c>
      <c r="O216" s="107"/>
      <c r="P216" s="108">
        <f t="shared" si="383"/>
        <v>0</v>
      </c>
      <c r="Q216" s="107"/>
      <c r="R216" s="108">
        <f t="shared" si="384"/>
        <v>0</v>
      </c>
      <c r="S216" s="107"/>
      <c r="T216" s="108">
        <f t="shared" si="385"/>
        <v>0</v>
      </c>
      <c r="U216" s="107"/>
      <c r="V216" s="108">
        <f t="shared" si="386"/>
        <v>0</v>
      </c>
      <c r="W216" s="107"/>
      <c r="X216" s="108">
        <f t="shared" si="387"/>
        <v>0</v>
      </c>
      <c r="Y216" s="107"/>
      <c r="Z216" s="108">
        <f t="shared" si="388"/>
        <v>0</v>
      </c>
      <c r="AA216" s="107"/>
      <c r="AB216" s="108">
        <f t="shared" si="389"/>
        <v>0</v>
      </c>
      <c r="AC216" s="107"/>
      <c r="AD216" s="108">
        <f t="shared" si="390"/>
        <v>0</v>
      </c>
      <c r="AE216" s="109">
        <f t="shared" si="391"/>
        <v>0</v>
      </c>
      <c r="AF216" s="110"/>
      <c r="AG216" s="111"/>
      <c r="AH216" s="109">
        <f t="shared" si="392"/>
        <v>0</v>
      </c>
      <c r="AJ216" s="111"/>
    </row>
    <row r="217" spans="1:36" x14ac:dyDescent="0.25">
      <c r="A217" s="101" t="str">
        <f t="shared" si="368"/>
        <v>N</v>
      </c>
      <c r="B217" s="32"/>
      <c r="C217" s="27"/>
      <c r="D217" s="114"/>
      <c r="E217" s="115"/>
      <c r="F217" s="115"/>
      <c r="G217" s="116"/>
      <c r="H217" s="116"/>
      <c r="I217" s="28"/>
      <c r="J217" s="29"/>
      <c r="K217" s="117"/>
      <c r="L217" s="108"/>
      <c r="M217" s="117"/>
      <c r="N217" s="108"/>
      <c r="O217" s="117"/>
      <c r="P217" s="108"/>
      <c r="Q217" s="117"/>
      <c r="R217" s="108"/>
      <c r="S217" s="117"/>
      <c r="T217" s="108"/>
      <c r="U217" s="117"/>
      <c r="V217" s="108"/>
      <c r="W217" s="117"/>
      <c r="X217" s="108"/>
      <c r="Y217" s="117"/>
      <c r="Z217" s="108"/>
      <c r="AA217" s="117"/>
      <c r="AB217" s="108"/>
      <c r="AC217" s="117"/>
      <c r="AD217" s="108"/>
      <c r="AE217" s="109"/>
      <c r="AF217" s="110"/>
      <c r="AG217" s="111"/>
      <c r="AH217" s="109"/>
      <c r="AJ217" s="111"/>
    </row>
    <row r="218" spans="1:36" s="10" customFormat="1" x14ac:dyDescent="0.25">
      <c r="A218" s="1" t="str">
        <f t="shared" si="368"/>
        <v>Y</v>
      </c>
      <c r="B218" s="21">
        <v>592</v>
      </c>
      <c r="C218" s="22" t="s">
        <v>1</v>
      </c>
      <c r="D218" s="97"/>
      <c r="E218" s="22"/>
      <c r="F218" s="22"/>
      <c r="G218" s="23"/>
      <c r="H218" s="23"/>
      <c r="I218" s="23"/>
      <c r="J218" s="24">
        <f t="shared" ref="J218" si="393">SUBTOTAL(9,J219:J237)</f>
        <v>186733.99999999997</v>
      </c>
      <c r="K218" s="98"/>
      <c r="L218" s="99">
        <f t="shared" ref="L218:AE218" si="394">SUBTOTAL(9,L219:L237)</f>
        <v>37346.799999999996</v>
      </c>
      <c r="M218" s="98"/>
      <c r="N218" s="99">
        <f t="shared" si="394"/>
        <v>149387.19999999998</v>
      </c>
      <c r="O218" s="98"/>
      <c r="P218" s="99">
        <f t="shared" ref="P218" si="395">SUBTOTAL(9,P219:P237)</f>
        <v>0</v>
      </c>
      <c r="Q218" s="98"/>
      <c r="R218" s="99">
        <f t="shared" ref="R218" si="396">SUBTOTAL(9,R219:R237)</f>
        <v>0</v>
      </c>
      <c r="S218" s="98"/>
      <c r="T218" s="99">
        <f t="shared" ref="T218" si="397">SUBTOTAL(9,T219:T237)</f>
        <v>0</v>
      </c>
      <c r="U218" s="98"/>
      <c r="V218" s="99">
        <f t="shared" ref="V218" si="398">SUBTOTAL(9,V219:V237)</f>
        <v>0</v>
      </c>
      <c r="W218" s="98"/>
      <c r="X218" s="99">
        <f t="shared" ref="X218" si="399">SUBTOTAL(9,X219:X237)</f>
        <v>0</v>
      </c>
      <c r="Y218" s="98"/>
      <c r="Z218" s="99">
        <f t="shared" ref="Z218" si="400">SUBTOTAL(9,Z219:Z237)</f>
        <v>0</v>
      </c>
      <c r="AA218" s="98"/>
      <c r="AB218" s="99">
        <f t="shared" ref="AB218" si="401">SUBTOTAL(9,AB219:AB237)</f>
        <v>0</v>
      </c>
      <c r="AC218" s="98"/>
      <c r="AD218" s="99">
        <f t="shared" si="394"/>
        <v>0</v>
      </c>
      <c r="AE218" s="100">
        <f t="shared" si="394"/>
        <v>186733.99999999997</v>
      </c>
      <c r="AF218" s="8"/>
      <c r="AG218" s="4"/>
      <c r="AH218" s="100">
        <f t="shared" ref="AH218" si="402">SUBTOTAL(9,AH219:AH237)</f>
        <v>0</v>
      </c>
      <c r="AJ218" s="4"/>
    </row>
    <row r="219" spans="1:36" x14ac:dyDescent="0.25">
      <c r="A219" s="101" t="str">
        <f t="shared" si="368"/>
        <v>N</v>
      </c>
      <c r="B219" s="26">
        <v>592</v>
      </c>
      <c r="C219" s="27" t="s">
        <v>1</v>
      </c>
      <c r="D219" s="102"/>
      <c r="E219" s="103"/>
      <c r="F219" s="103"/>
      <c r="G219" s="104"/>
      <c r="H219" s="105"/>
      <c r="I219" s="106">
        <f t="shared" ref="I219:I236" si="403">IF(+H219&gt;0,+D219*H219,+D219*F219*H219)</f>
        <v>0</v>
      </c>
      <c r="J219" s="29">
        <f t="shared" ref="J219:J236" si="404">+I219/J$2</f>
        <v>0</v>
      </c>
      <c r="K219" s="107"/>
      <c r="L219" s="108">
        <f t="shared" ref="L219:L236" si="405">+$J219*K219</f>
        <v>0</v>
      </c>
      <c r="M219" s="107"/>
      <c r="N219" s="108">
        <f t="shared" ref="N219:N236" si="406">+$J219*M219</f>
        <v>0</v>
      </c>
      <c r="O219" s="107"/>
      <c r="P219" s="108">
        <f t="shared" ref="P219:P236" si="407">+$J219*O219</f>
        <v>0</v>
      </c>
      <c r="Q219" s="107"/>
      <c r="R219" s="108">
        <f t="shared" ref="R219:R236" si="408">+$J219*Q219</f>
        <v>0</v>
      </c>
      <c r="S219" s="107"/>
      <c r="T219" s="108">
        <f t="shared" ref="T219:T236" si="409">+$J219*S219</f>
        <v>0</v>
      </c>
      <c r="U219" s="107"/>
      <c r="V219" s="108">
        <f t="shared" ref="V219:V236" si="410">+$J219*U219</f>
        <v>0</v>
      </c>
      <c r="W219" s="107"/>
      <c r="X219" s="108">
        <f t="shared" ref="X219:X236" si="411">+$J219*W219</f>
        <v>0</v>
      </c>
      <c r="Y219" s="107"/>
      <c r="Z219" s="108">
        <f t="shared" ref="Z219:Z236" si="412">+$J219*Y219</f>
        <v>0</v>
      </c>
      <c r="AA219" s="107"/>
      <c r="AB219" s="108">
        <f t="shared" ref="AB219:AB236" si="413">+$J219*AA219</f>
        <v>0</v>
      </c>
      <c r="AC219" s="107"/>
      <c r="AD219" s="108">
        <f t="shared" ref="AD219:AD236" si="414">+$J219*AC219</f>
        <v>0</v>
      </c>
      <c r="AE219" s="109">
        <f t="shared" ref="AE219:AE236" si="415">+L219+N219+P219+R219+T219+V219+X219+Z219+AB219+AD219</f>
        <v>0</v>
      </c>
      <c r="AF219" s="110"/>
      <c r="AG219" s="111"/>
      <c r="AH219" s="109">
        <f t="shared" ref="AH219:AH236" si="416">+J219-AE219</f>
        <v>0</v>
      </c>
      <c r="AJ219" s="111"/>
    </row>
    <row r="220" spans="1:36" x14ac:dyDescent="0.25">
      <c r="A220" s="101" t="str">
        <f t="shared" si="368"/>
        <v>N</v>
      </c>
      <c r="B220" s="26">
        <v>5912</v>
      </c>
      <c r="C220" s="27" t="s">
        <v>91</v>
      </c>
      <c r="D220" s="102"/>
      <c r="E220" s="103"/>
      <c r="F220" s="103"/>
      <c r="G220" s="104"/>
      <c r="H220" s="105"/>
      <c r="I220" s="106">
        <f t="shared" si="403"/>
        <v>0</v>
      </c>
      <c r="J220" s="29">
        <f t="shared" si="404"/>
        <v>0</v>
      </c>
      <c r="K220" s="107"/>
      <c r="L220" s="108">
        <f t="shared" si="405"/>
        <v>0</v>
      </c>
      <c r="M220" s="107"/>
      <c r="N220" s="108">
        <f t="shared" si="406"/>
        <v>0</v>
      </c>
      <c r="O220" s="107"/>
      <c r="P220" s="108">
        <f t="shared" si="407"/>
        <v>0</v>
      </c>
      <c r="Q220" s="107"/>
      <c r="R220" s="108">
        <f t="shared" si="408"/>
        <v>0</v>
      </c>
      <c r="S220" s="107"/>
      <c r="T220" s="108">
        <f t="shared" si="409"/>
        <v>0</v>
      </c>
      <c r="U220" s="107"/>
      <c r="V220" s="108">
        <f t="shared" si="410"/>
        <v>0</v>
      </c>
      <c r="W220" s="107"/>
      <c r="X220" s="108">
        <f t="shared" si="411"/>
        <v>0</v>
      </c>
      <c r="Y220" s="107"/>
      <c r="Z220" s="108">
        <f t="shared" si="412"/>
        <v>0</v>
      </c>
      <c r="AA220" s="107"/>
      <c r="AB220" s="108">
        <f t="shared" si="413"/>
        <v>0</v>
      </c>
      <c r="AC220" s="107"/>
      <c r="AD220" s="108">
        <f t="shared" si="414"/>
        <v>0</v>
      </c>
      <c r="AE220" s="109">
        <f t="shared" si="415"/>
        <v>0</v>
      </c>
      <c r="AF220" s="110"/>
      <c r="AG220" s="111"/>
      <c r="AH220" s="109">
        <f t="shared" si="416"/>
        <v>0</v>
      </c>
      <c r="AJ220" s="111"/>
    </row>
    <row r="221" spans="1:36" x14ac:dyDescent="0.25">
      <c r="A221" s="101" t="str">
        <f t="shared" si="368"/>
        <v>N</v>
      </c>
      <c r="B221" s="26">
        <v>5913</v>
      </c>
      <c r="C221" s="27" t="s">
        <v>92</v>
      </c>
      <c r="D221" s="102"/>
      <c r="E221" s="103"/>
      <c r="F221" s="103"/>
      <c r="G221" s="104"/>
      <c r="H221" s="105"/>
      <c r="I221" s="106">
        <f t="shared" si="403"/>
        <v>0</v>
      </c>
      <c r="J221" s="29">
        <f t="shared" si="404"/>
        <v>0</v>
      </c>
      <c r="K221" s="107"/>
      <c r="L221" s="108">
        <f t="shared" si="405"/>
        <v>0</v>
      </c>
      <c r="M221" s="107"/>
      <c r="N221" s="108">
        <f t="shared" si="406"/>
        <v>0</v>
      </c>
      <c r="O221" s="107"/>
      <c r="P221" s="108">
        <f t="shared" si="407"/>
        <v>0</v>
      </c>
      <c r="Q221" s="107"/>
      <c r="R221" s="108">
        <f t="shared" si="408"/>
        <v>0</v>
      </c>
      <c r="S221" s="107"/>
      <c r="T221" s="108">
        <f t="shared" si="409"/>
        <v>0</v>
      </c>
      <c r="U221" s="107"/>
      <c r="V221" s="108">
        <f t="shared" si="410"/>
        <v>0</v>
      </c>
      <c r="W221" s="107"/>
      <c r="X221" s="108">
        <f t="shared" si="411"/>
        <v>0</v>
      </c>
      <c r="Y221" s="107"/>
      <c r="Z221" s="108">
        <f t="shared" si="412"/>
        <v>0</v>
      </c>
      <c r="AA221" s="107"/>
      <c r="AB221" s="108">
        <f t="shared" si="413"/>
        <v>0</v>
      </c>
      <c r="AC221" s="107"/>
      <c r="AD221" s="108">
        <f t="shared" si="414"/>
        <v>0</v>
      </c>
      <c r="AE221" s="109">
        <f t="shared" si="415"/>
        <v>0</v>
      </c>
      <c r="AF221" s="110"/>
      <c r="AG221" s="111"/>
      <c r="AH221" s="109">
        <f t="shared" si="416"/>
        <v>0</v>
      </c>
      <c r="AJ221" s="111"/>
    </row>
    <row r="222" spans="1:36" x14ac:dyDescent="0.25">
      <c r="A222" s="101" t="str">
        <f t="shared" si="368"/>
        <v>N</v>
      </c>
      <c r="B222" s="26">
        <v>5920</v>
      </c>
      <c r="C222" s="27" t="s">
        <v>462</v>
      </c>
      <c r="D222" s="102"/>
      <c r="E222" s="103"/>
      <c r="F222" s="103"/>
      <c r="G222" s="104"/>
      <c r="H222" s="105"/>
      <c r="I222" s="106">
        <f t="shared" si="403"/>
        <v>0</v>
      </c>
      <c r="J222" s="29">
        <f t="shared" si="404"/>
        <v>0</v>
      </c>
      <c r="K222" s="107"/>
      <c r="L222" s="108">
        <f t="shared" si="405"/>
        <v>0</v>
      </c>
      <c r="M222" s="107"/>
      <c r="N222" s="108">
        <f t="shared" si="406"/>
        <v>0</v>
      </c>
      <c r="O222" s="107"/>
      <c r="P222" s="108">
        <f t="shared" si="407"/>
        <v>0</v>
      </c>
      <c r="Q222" s="107"/>
      <c r="R222" s="108">
        <f t="shared" si="408"/>
        <v>0</v>
      </c>
      <c r="S222" s="107"/>
      <c r="T222" s="108">
        <f t="shared" si="409"/>
        <v>0</v>
      </c>
      <c r="U222" s="107"/>
      <c r="V222" s="108">
        <f t="shared" si="410"/>
        <v>0</v>
      </c>
      <c r="W222" s="107"/>
      <c r="X222" s="108">
        <f t="shared" si="411"/>
        <v>0</v>
      </c>
      <c r="Y222" s="107"/>
      <c r="Z222" s="108">
        <f t="shared" si="412"/>
        <v>0</v>
      </c>
      <c r="AA222" s="107"/>
      <c r="AB222" s="108">
        <f t="shared" si="413"/>
        <v>0</v>
      </c>
      <c r="AC222" s="107"/>
      <c r="AD222" s="108">
        <f t="shared" si="414"/>
        <v>0</v>
      </c>
      <c r="AE222" s="109">
        <f t="shared" si="415"/>
        <v>0</v>
      </c>
      <c r="AF222" s="110"/>
      <c r="AG222" s="111"/>
      <c r="AH222" s="109">
        <f t="shared" si="416"/>
        <v>0</v>
      </c>
      <c r="AJ222" s="111"/>
    </row>
    <row r="223" spans="1:36" s="131" customFormat="1" x14ac:dyDescent="0.25">
      <c r="A223" s="124" t="str">
        <f t="shared" si="368"/>
        <v>Y</v>
      </c>
      <c r="B223" s="26">
        <v>5921</v>
      </c>
      <c r="C223" s="125" t="s">
        <v>93</v>
      </c>
      <c r="D223" s="102">
        <v>22</v>
      </c>
      <c r="E223" s="103" t="s">
        <v>893</v>
      </c>
      <c r="F223" s="103">
        <v>1</v>
      </c>
      <c r="G223" s="104">
        <v>1</v>
      </c>
      <c r="H223" s="105">
        <v>8487.9090909090901</v>
      </c>
      <c r="I223" s="126">
        <f>IF(+H223&gt;0,+D223*H223,+D223*F223*H223)</f>
        <v>186733.99999999997</v>
      </c>
      <c r="J223" s="127">
        <f t="shared" si="404"/>
        <v>186733.99999999997</v>
      </c>
      <c r="K223" s="128">
        <v>0.2</v>
      </c>
      <c r="L223" s="129">
        <f t="shared" si="405"/>
        <v>37346.799999999996</v>
      </c>
      <c r="M223" s="128">
        <v>0.8</v>
      </c>
      <c r="N223" s="129">
        <f t="shared" si="406"/>
        <v>149387.19999999998</v>
      </c>
      <c r="O223" s="107"/>
      <c r="P223" s="129">
        <f t="shared" si="407"/>
        <v>0</v>
      </c>
      <c r="Q223" s="107"/>
      <c r="R223" s="129">
        <f t="shared" si="408"/>
        <v>0</v>
      </c>
      <c r="S223" s="107"/>
      <c r="T223" s="129">
        <f t="shared" si="409"/>
        <v>0</v>
      </c>
      <c r="U223" s="107"/>
      <c r="V223" s="129">
        <f t="shared" si="410"/>
        <v>0</v>
      </c>
      <c r="W223" s="107"/>
      <c r="X223" s="129">
        <f t="shared" si="411"/>
        <v>0</v>
      </c>
      <c r="Y223" s="107"/>
      <c r="Z223" s="129">
        <f t="shared" si="412"/>
        <v>0</v>
      </c>
      <c r="AA223" s="107"/>
      <c r="AB223" s="129">
        <f t="shared" si="413"/>
        <v>0</v>
      </c>
      <c r="AC223" s="107"/>
      <c r="AD223" s="129">
        <f t="shared" si="414"/>
        <v>0</v>
      </c>
      <c r="AE223" s="109">
        <f t="shared" si="415"/>
        <v>186733.99999999997</v>
      </c>
      <c r="AF223" s="110"/>
      <c r="AG223" s="111"/>
      <c r="AH223" s="109">
        <f t="shared" si="416"/>
        <v>0</v>
      </c>
      <c r="AJ223" s="130"/>
    </row>
    <row r="224" spans="1:36" x14ac:dyDescent="0.25">
      <c r="A224" s="101" t="str">
        <f t="shared" si="368"/>
        <v>N</v>
      </c>
      <c r="B224" s="26">
        <v>5922</v>
      </c>
      <c r="C224" s="27" t="s">
        <v>94</v>
      </c>
      <c r="D224" s="102"/>
      <c r="E224" s="103"/>
      <c r="F224" s="103"/>
      <c r="G224" s="104"/>
      <c r="H224" s="105"/>
      <c r="I224" s="106">
        <f t="shared" si="403"/>
        <v>0</v>
      </c>
      <c r="J224" s="29">
        <f t="shared" si="404"/>
        <v>0</v>
      </c>
      <c r="K224" s="107"/>
      <c r="L224" s="108">
        <f t="shared" si="405"/>
        <v>0</v>
      </c>
      <c r="M224" s="107"/>
      <c r="N224" s="108">
        <f t="shared" si="406"/>
        <v>0</v>
      </c>
      <c r="O224" s="107"/>
      <c r="P224" s="108">
        <f t="shared" si="407"/>
        <v>0</v>
      </c>
      <c r="Q224" s="107"/>
      <c r="R224" s="108">
        <f t="shared" si="408"/>
        <v>0</v>
      </c>
      <c r="S224" s="107"/>
      <c r="T224" s="108">
        <f t="shared" si="409"/>
        <v>0</v>
      </c>
      <c r="U224" s="107"/>
      <c r="V224" s="108">
        <f t="shared" si="410"/>
        <v>0</v>
      </c>
      <c r="W224" s="107"/>
      <c r="X224" s="108">
        <f t="shared" si="411"/>
        <v>0</v>
      </c>
      <c r="Y224" s="107"/>
      <c r="Z224" s="108">
        <f t="shared" si="412"/>
        <v>0</v>
      </c>
      <c r="AA224" s="107"/>
      <c r="AB224" s="108">
        <f t="shared" si="413"/>
        <v>0</v>
      </c>
      <c r="AC224" s="107"/>
      <c r="AD224" s="108">
        <f t="shared" si="414"/>
        <v>0</v>
      </c>
      <c r="AE224" s="109">
        <f t="shared" si="415"/>
        <v>0</v>
      </c>
      <c r="AF224" s="110"/>
      <c r="AG224" s="111"/>
      <c r="AH224" s="109">
        <f t="shared" si="416"/>
        <v>0</v>
      </c>
      <c r="AJ224" s="111"/>
    </row>
    <row r="225" spans="1:36" x14ac:dyDescent="0.25">
      <c r="A225" s="101" t="str">
        <f t="shared" si="368"/>
        <v>N</v>
      </c>
      <c r="B225" s="26">
        <v>5923</v>
      </c>
      <c r="C225" s="27" t="s">
        <v>95</v>
      </c>
      <c r="D225" s="102"/>
      <c r="E225" s="103"/>
      <c r="F225" s="103"/>
      <c r="G225" s="104"/>
      <c r="H225" s="105"/>
      <c r="I225" s="106">
        <f t="shared" si="403"/>
        <v>0</v>
      </c>
      <c r="J225" s="29">
        <f t="shared" si="404"/>
        <v>0</v>
      </c>
      <c r="K225" s="107"/>
      <c r="L225" s="108">
        <f t="shared" si="405"/>
        <v>0</v>
      </c>
      <c r="M225" s="107"/>
      <c r="N225" s="108">
        <f t="shared" si="406"/>
        <v>0</v>
      </c>
      <c r="O225" s="107"/>
      <c r="P225" s="108">
        <f t="shared" si="407"/>
        <v>0</v>
      </c>
      <c r="Q225" s="107"/>
      <c r="R225" s="108">
        <f t="shared" si="408"/>
        <v>0</v>
      </c>
      <c r="S225" s="107"/>
      <c r="T225" s="108">
        <f t="shared" si="409"/>
        <v>0</v>
      </c>
      <c r="U225" s="107"/>
      <c r="V225" s="108">
        <f t="shared" si="410"/>
        <v>0</v>
      </c>
      <c r="W225" s="107"/>
      <c r="X225" s="108">
        <f t="shared" si="411"/>
        <v>0</v>
      </c>
      <c r="Y225" s="107"/>
      <c r="Z225" s="108">
        <f t="shared" si="412"/>
        <v>0</v>
      </c>
      <c r="AA225" s="107"/>
      <c r="AB225" s="108">
        <f t="shared" si="413"/>
        <v>0</v>
      </c>
      <c r="AC225" s="107"/>
      <c r="AD225" s="108">
        <f t="shared" si="414"/>
        <v>0</v>
      </c>
      <c r="AE225" s="109">
        <f t="shared" si="415"/>
        <v>0</v>
      </c>
      <c r="AF225" s="110"/>
      <c r="AG225" s="111"/>
      <c r="AH225" s="109">
        <f t="shared" si="416"/>
        <v>0</v>
      </c>
      <c r="AJ225" s="111"/>
    </row>
    <row r="226" spans="1:36" x14ac:dyDescent="0.25">
      <c r="A226" s="101" t="str">
        <f t="shared" si="368"/>
        <v>N</v>
      </c>
      <c r="B226" s="26">
        <v>5924</v>
      </c>
      <c r="C226" s="27" t="s">
        <v>96</v>
      </c>
      <c r="D226" s="102"/>
      <c r="E226" s="103"/>
      <c r="F226" s="103"/>
      <c r="G226" s="104"/>
      <c r="H226" s="105"/>
      <c r="I226" s="106">
        <f t="shared" si="403"/>
        <v>0</v>
      </c>
      <c r="J226" s="29">
        <f t="shared" si="404"/>
        <v>0</v>
      </c>
      <c r="K226" s="107"/>
      <c r="L226" s="108">
        <f t="shared" si="405"/>
        <v>0</v>
      </c>
      <c r="M226" s="107"/>
      <c r="N226" s="108">
        <f t="shared" si="406"/>
        <v>0</v>
      </c>
      <c r="O226" s="107"/>
      <c r="P226" s="108">
        <f t="shared" si="407"/>
        <v>0</v>
      </c>
      <c r="Q226" s="107"/>
      <c r="R226" s="108">
        <f t="shared" si="408"/>
        <v>0</v>
      </c>
      <c r="S226" s="107"/>
      <c r="T226" s="108">
        <f t="shared" si="409"/>
        <v>0</v>
      </c>
      <c r="U226" s="107"/>
      <c r="V226" s="108">
        <f t="shared" si="410"/>
        <v>0</v>
      </c>
      <c r="W226" s="107"/>
      <c r="X226" s="108">
        <f t="shared" si="411"/>
        <v>0</v>
      </c>
      <c r="Y226" s="107"/>
      <c r="Z226" s="108">
        <f t="shared" si="412"/>
        <v>0</v>
      </c>
      <c r="AA226" s="107"/>
      <c r="AB226" s="108">
        <f t="shared" si="413"/>
        <v>0</v>
      </c>
      <c r="AC226" s="107"/>
      <c r="AD226" s="108">
        <f t="shared" si="414"/>
        <v>0</v>
      </c>
      <c r="AE226" s="109">
        <f t="shared" si="415"/>
        <v>0</v>
      </c>
      <c r="AF226" s="110"/>
      <c r="AG226" s="111"/>
      <c r="AH226" s="109">
        <f t="shared" si="416"/>
        <v>0</v>
      </c>
      <c r="AJ226" s="111"/>
    </row>
    <row r="227" spans="1:36" x14ac:dyDescent="0.25">
      <c r="A227" s="101" t="str">
        <f t="shared" si="368"/>
        <v>N</v>
      </c>
      <c r="B227" s="26">
        <v>5925</v>
      </c>
      <c r="C227" s="27" t="s">
        <v>97</v>
      </c>
      <c r="D227" s="102"/>
      <c r="E227" s="103"/>
      <c r="F227" s="103"/>
      <c r="G227" s="104"/>
      <c r="H227" s="105"/>
      <c r="I227" s="106">
        <f t="shared" si="403"/>
        <v>0</v>
      </c>
      <c r="J227" s="29">
        <f t="shared" si="404"/>
        <v>0</v>
      </c>
      <c r="K227" s="107"/>
      <c r="L227" s="108">
        <f t="shared" si="405"/>
        <v>0</v>
      </c>
      <c r="M227" s="107"/>
      <c r="N227" s="108">
        <f t="shared" si="406"/>
        <v>0</v>
      </c>
      <c r="O227" s="107"/>
      <c r="P227" s="108">
        <f t="shared" si="407"/>
        <v>0</v>
      </c>
      <c r="Q227" s="107"/>
      <c r="R227" s="108">
        <f t="shared" si="408"/>
        <v>0</v>
      </c>
      <c r="S227" s="107"/>
      <c r="T227" s="108">
        <f t="shared" si="409"/>
        <v>0</v>
      </c>
      <c r="U227" s="107"/>
      <c r="V227" s="108">
        <f t="shared" si="410"/>
        <v>0</v>
      </c>
      <c r="W227" s="107"/>
      <c r="X227" s="108">
        <f t="shared" si="411"/>
        <v>0</v>
      </c>
      <c r="Y227" s="107"/>
      <c r="Z227" s="108">
        <f t="shared" si="412"/>
        <v>0</v>
      </c>
      <c r="AA227" s="107"/>
      <c r="AB227" s="108">
        <f t="shared" si="413"/>
        <v>0</v>
      </c>
      <c r="AC227" s="107"/>
      <c r="AD227" s="108">
        <f t="shared" si="414"/>
        <v>0</v>
      </c>
      <c r="AE227" s="109">
        <f t="shared" si="415"/>
        <v>0</v>
      </c>
      <c r="AF227" s="110"/>
      <c r="AG227" s="111"/>
      <c r="AH227" s="109">
        <f t="shared" si="416"/>
        <v>0</v>
      </c>
      <c r="AJ227" s="111"/>
    </row>
    <row r="228" spans="1:36" x14ac:dyDescent="0.25">
      <c r="A228" s="101" t="str">
        <f t="shared" si="368"/>
        <v>N</v>
      </c>
      <c r="B228" s="26">
        <v>5926</v>
      </c>
      <c r="C228" s="27" t="s">
        <v>91</v>
      </c>
      <c r="D228" s="102"/>
      <c r="E228" s="103"/>
      <c r="F228" s="103"/>
      <c r="G228" s="104"/>
      <c r="H228" s="105"/>
      <c r="I228" s="106">
        <f t="shared" si="403"/>
        <v>0</v>
      </c>
      <c r="J228" s="29">
        <f t="shared" si="404"/>
        <v>0</v>
      </c>
      <c r="K228" s="107"/>
      <c r="L228" s="108">
        <f t="shared" si="405"/>
        <v>0</v>
      </c>
      <c r="M228" s="107"/>
      <c r="N228" s="108">
        <f t="shared" si="406"/>
        <v>0</v>
      </c>
      <c r="O228" s="107"/>
      <c r="P228" s="108">
        <f t="shared" si="407"/>
        <v>0</v>
      </c>
      <c r="Q228" s="107"/>
      <c r="R228" s="108">
        <f t="shared" si="408"/>
        <v>0</v>
      </c>
      <c r="S228" s="107"/>
      <c r="T228" s="108">
        <f t="shared" si="409"/>
        <v>0</v>
      </c>
      <c r="U228" s="107"/>
      <c r="V228" s="108">
        <f t="shared" si="410"/>
        <v>0</v>
      </c>
      <c r="W228" s="107"/>
      <c r="X228" s="108">
        <f t="shared" si="411"/>
        <v>0</v>
      </c>
      <c r="Y228" s="107"/>
      <c r="Z228" s="108">
        <f t="shared" si="412"/>
        <v>0</v>
      </c>
      <c r="AA228" s="107"/>
      <c r="AB228" s="108">
        <f t="shared" si="413"/>
        <v>0</v>
      </c>
      <c r="AC228" s="107"/>
      <c r="AD228" s="108">
        <f t="shared" si="414"/>
        <v>0</v>
      </c>
      <c r="AE228" s="109">
        <f t="shared" si="415"/>
        <v>0</v>
      </c>
      <c r="AF228" s="110"/>
      <c r="AG228" s="111"/>
      <c r="AH228" s="109">
        <f t="shared" si="416"/>
        <v>0</v>
      </c>
      <c r="AJ228" s="111"/>
    </row>
    <row r="229" spans="1:36" x14ac:dyDescent="0.25">
      <c r="A229" s="101" t="str">
        <f t="shared" si="368"/>
        <v>N</v>
      </c>
      <c r="B229" s="26">
        <v>5927</v>
      </c>
      <c r="C229" s="27" t="s">
        <v>92</v>
      </c>
      <c r="D229" s="102"/>
      <c r="E229" s="103"/>
      <c r="F229" s="103"/>
      <c r="G229" s="104"/>
      <c r="H229" s="105"/>
      <c r="I229" s="106">
        <f t="shared" si="403"/>
        <v>0</v>
      </c>
      <c r="J229" s="29">
        <f t="shared" si="404"/>
        <v>0</v>
      </c>
      <c r="K229" s="107"/>
      <c r="L229" s="108">
        <f t="shared" si="405"/>
        <v>0</v>
      </c>
      <c r="M229" s="107"/>
      <c r="N229" s="108">
        <f t="shared" si="406"/>
        <v>0</v>
      </c>
      <c r="O229" s="107"/>
      <c r="P229" s="108">
        <f t="shared" si="407"/>
        <v>0</v>
      </c>
      <c r="Q229" s="107"/>
      <c r="R229" s="108">
        <f t="shared" si="408"/>
        <v>0</v>
      </c>
      <c r="S229" s="107"/>
      <c r="T229" s="108">
        <f t="shared" si="409"/>
        <v>0</v>
      </c>
      <c r="U229" s="107"/>
      <c r="V229" s="108">
        <f t="shared" si="410"/>
        <v>0</v>
      </c>
      <c r="W229" s="107"/>
      <c r="X229" s="108">
        <f t="shared" si="411"/>
        <v>0</v>
      </c>
      <c r="Y229" s="107"/>
      <c r="Z229" s="108">
        <f t="shared" si="412"/>
        <v>0</v>
      </c>
      <c r="AA229" s="107"/>
      <c r="AB229" s="108">
        <f t="shared" si="413"/>
        <v>0</v>
      </c>
      <c r="AC229" s="107"/>
      <c r="AD229" s="108">
        <f t="shared" si="414"/>
        <v>0</v>
      </c>
      <c r="AE229" s="109">
        <f t="shared" si="415"/>
        <v>0</v>
      </c>
      <c r="AF229" s="110"/>
      <c r="AG229" s="111"/>
      <c r="AH229" s="109">
        <f t="shared" si="416"/>
        <v>0</v>
      </c>
      <c r="AJ229" s="111"/>
    </row>
    <row r="230" spans="1:36" x14ac:dyDescent="0.25">
      <c r="A230" s="101" t="str">
        <f t="shared" si="368"/>
        <v>N</v>
      </c>
      <c r="B230" s="26">
        <v>5929</v>
      </c>
      <c r="C230" s="27" t="s">
        <v>98</v>
      </c>
      <c r="D230" s="102"/>
      <c r="E230" s="103"/>
      <c r="F230" s="103"/>
      <c r="G230" s="104"/>
      <c r="H230" s="105"/>
      <c r="I230" s="106">
        <f t="shared" si="403"/>
        <v>0</v>
      </c>
      <c r="J230" s="29">
        <f t="shared" si="404"/>
        <v>0</v>
      </c>
      <c r="K230" s="107"/>
      <c r="L230" s="108">
        <f t="shared" si="405"/>
        <v>0</v>
      </c>
      <c r="M230" s="107"/>
      <c r="N230" s="108">
        <f t="shared" si="406"/>
        <v>0</v>
      </c>
      <c r="O230" s="107"/>
      <c r="P230" s="108">
        <f t="shared" si="407"/>
        <v>0</v>
      </c>
      <c r="Q230" s="107"/>
      <c r="R230" s="108">
        <f t="shared" si="408"/>
        <v>0</v>
      </c>
      <c r="S230" s="107"/>
      <c r="T230" s="108">
        <f t="shared" si="409"/>
        <v>0</v>
      </c>
      <c r="U230" s="107"/>
      <c r="V230" s="108">
        <f t="shared" si="410"/>
        <v>0</v>
      </c>
      <c r="W230" s="107"/>
      <c r="X230" s="108">
        <f t="shared" si="411"/>
        <v>0</v>
      </c>
      <c r="Y230" s="107"/>
      <c r="Z230" s="108">
        <f t="shared" si="412"/>
        <v>0</v>
      </c>
      <c r="AA230" s="107"/>
      <c r="AB230" s="108">
        <f t="shared" si="413"/>
        <v>0</v>
      </c>
      <c r="AC230" s="107"/>
      <c r="AD230" s="108">
        <f t="shared" si="414"/>
        <v>0</v>
      </c>
      <c r="AE230" s="109">
        <f t="shared" si="415"/>
        <v>0</v>
      </c>
      <c r="AF230" s="110"/>
      <c r="AG230" s="111"/>
      <c r="AH230" s="109">
        <f t="shared" si="416"/>
        <v>0</v>
      </c>
      <c r="AJ230" s="111"/>
    </row>
    <row r="231" spans="1:36" x14ac:dyDescent="0.25">
      <c r="A231" s="101" t="str">
        <f t="shared" si="368"/>
        <v>N</v>
      </c>
      <c r="B231" s="26">
        <v>5950</v>
      </c>
      <c r="C231" s="27" t="s">
        <v>95</v>
      </c>
      <c r="D231" s="102"/>
      <c r="E231" s="103"/>
      <c r="F231" s="103"/>
      <c r="G231" s="104"/>
      <c r="H231" s="105"/>
      <c r="I231" s="106">
        <f t="shared" si="403"/>
        <v>0</v>
      </c>
      <c r="J231" s="29">
        <f t="shared" si="404"/>
        <v>0</v>
      </c>
      <c r="K231" s="107"/>
      <c r="L231" s="108">
        <f t="shared" si="405"/>
        <v>0</v>
      </c>
      <c r="M231" s="107"/>
      <c r="N231" s="108">
        <f t="shared" si="406"/>
        <v>0</v>
      </c>
      <c r="O231" s="107"/>
      <c r="P231" s="108">
        <f t="shared" si="407"/>
        <v>0</v>
      </c>
      <c r="Q231" s="107"/>
      <c r="R231" s="108">
        <f t="shared" si="408"/>
        <v>0</v>
      </c>
      <c r="S231" s="107"/>
      <c r="T231" s="108">
        <f t="shared" si="409"/>
        <v>0</v>
      </c>
      <c r="U231" s="107"/>
      <c r="V231" s="108">
        <f t="shared" si="410"/>
        <v>0</v>
      </c>
      <c r="W231" s="107"/>
      <c r="X231" s="108">
        <f t="shared" si="411"/>
        <v>0</v>
      </c>
      <c r="Y231" s="107"/>
      <c r="Z231" s="108">
        <f t="shared" si="412"/>
        <v>0</v>
      </c>
      <c r="AA231" s="107"/>
      <c r="AB231" s="108">
        <f t="shared" si="413"/>
        <v>0</v>
      </c>
      <c r="AC231" s="107"/>
      <c r="AD231" s="108">
        <f t="shared" si="414"/>
        <v>0</v>
      </c>
      <c r="AE231" s="109">
        <f t="shared" si="415"/>
        <v>0</v>
      </c>
      <c r="AF231" s="110"/>
      <c r="AG231" s="111"/>
      <c r="AH231" s="109">
        <f t="shared" si="416"/>
        <v>0</v>
      </c>
      <c r="AJ231" s="111"/>
    </row>
    <row r="232" spans="1:36" x14ac:dyDescent="0.25">
      <c r="A232" s="101" t="str">
        <f t="shared" si="368"/>
        <v>N</v>
      </c>
      <c r="B232" s="26">
        <v>5951</v>
      </c>
      <c r="C232" s="27" t="s">
        <v>96</v>
      </c>
      <c r="D232" s="102"/>
      <c r="E232" s="103"/>
      <c r="F232" s="103"/>
      <c r="G232" s="104"/>
      <c r="H232" s="105"/>
      <c r="I232" s="106">
        <f t="shared" si="403"/>
        <v>0</v>
      </c>
      <c r="J232" s="29">
        <f t="shared" si="404"/>
        <v>0</v>
      </c>
      <c r="K232" s="107"/>
      <c r="L232" s="108">
        <f t="shared" si="405"/>
        <v>0</v>
      </c>
      <c r="M232" s="107"/>
      <c r="N232" s="108">
        <f t="shared" si="406"/>
        <v>0</v>
      </c>
      <c r="O232" s="107"/>
      <c r="P232" s="108">
        <f t="shared" si="407"/>
        <v>0</v>
      </c>
      <c r="Q232" s="107"/>
      <c r="R232" s="108">
        <f t="shared" si="408"/>
        <v>0</v>
      </c>
      <c r="S232" s="107"/>
      <c r="T232" s="108">
        <f t="shared" si="409"/>
        <v>0</v>
      </c>
      <c r="U232" s="107"/>
      <c r="V232" s="108">
        <f t="shared" si="410"/>
        <v>0</v>
      </c>
      <c r="W232" s="107"/>
      <c r="X232" s="108">
        <f t="shared" si="411"/>
        <v>0</v>
      </c>
      <c r="Y232" s="107"/>
      <c r="Z232" s="108">
        <f t="shared" si="412"/>
        <v>0</v>
      </c>
      <c r="AA232" s="107"/>
      <c r="AB232" s="108">
        <f t="shared" si="413"/>
        <v>0</v>
      </c>
      <c r="AC232" s="107"/>
      <c r="AD232" s="108">
        <f t="shared" si="414"/>
        <v>0</v>
      </c>
      <c r="AE232" s="109">
        <f t="shared" si="415"/>
        <v>0</v>
      </c>
      <c r="AF232" s="110"/>
      <c r="AG232" s="111"/>
      <c r="AH232" s="109">
        <f t="shared" si="416"/>
        <v>0</v>
      </c>
      <c r="AJ232" s="111"/>
    </row>
    <row r="233" spans="1:36" x14ac:dyDescent="0.25">
      <c r="A233" s="101" t="str">
        <f t="shared" si="368"/>
        <v>N</v>
      </c>
      <c r="B233" s="26">
        <v>5952</v>
      </c>
      <c r="C233" s="27" t="s">
        <v>97</v>
      </c>
      <c r="D233" s="102"/>
      <c r="E233" s="103"/>
      <c r="F233" s="103"/>
      <c r="G233" s="104"/>
      <c r="H233" s="105"/>
      <c r="I233" s="106">
        <f t="shared" si="403"/>
        <v>0</v>
      </c>
      <c r="J233" s="29">
        <f t="shared" si="404"/>
        <v>0</v>
      </c>
      <c r="K233" s="107"/>
      <c r="L233" s="108">
        <f t="shared" si="405"/>
        <v>0</v>
      </c>
      <c r="M233" s="107"/>
      <c r="N233" s="108">
        <f t="shared" si="406"/>
        <v>0</v>
      </c>
      <c r="O233" s="107"/>
      <c r="P233" s="108">
        <f t="shared" si="407"/>
        <v>0</v>
      </c>
      <c r="Q233" s="107"/>
      <c r="R233" s="108">
        <f t="shared" si="408"/>
        <v>0</v>
      </c>
      <c r="S233" s="107"/>
      <c r="T233" s="108">
        <f t="shared" si="409"/>
        <v>0</v>
      </c>
      <c r="U233" s="107"/>
      <c r="V233" s="108">
        <f t="shared" si="410"/>
        <v>0</v>
      </c>
      <c r="W233" s="107"/>
      <c r="X233" s="108">
        <f t="shared" si="411"/>
        <v>0</v>
      </c>
      <c r="Y233" s="107"/>
      <c r="Z233" s="108">
        <f t="shared" si="412"/>
        <v>0</v>
      </c>
      <c r="AA233" s="107"/>
      <c r="AB233" s="108">
        <f t="shared" si="413"/>
        <v>0</v>
      </c>
      <c r="AC233" s="107"/>
      <c r="AD233" s="108">
        <f t="shared" si="414"/>
        <v>0</v>
      </c>
      <c r="AE233" s="109">
        <f t="shared" si="415"/>
        <v>0</v>
      </c>
      <c r="AF233" s="110"/>
      <c r="AG233" s="111"/>
      <c r="AH233" s="109">
        <f t="shared" si="416"/>
        <v>0</v>
      </c>
      <c r="AJ233" s="111"/>
    </row>
    <row r="234" spans="1:36" x14ac:dyDescent="0.25">
      <c r="A234" s="101" t="str">
        <f t="shared" si="368"/>
        <v>N</v>
      </c>
      <c r="B234" s="26">
        <v>5960</v>
      </c>
      <c r="C234" s="27" t="s">
        <v>463</v>
      </c>
      <c r="D234" s="102"/>
      <c r="E234" s="103"/>
      <c r="F234" s="103"/>
      <c r="G234" s="104"/>
      <c r="H234" s="105"/>
      <c r="I234" s="106">
        <f t="shared" si="403"/>
        <v>0</v>
      </c>
      <c r="J234" s="29">
        <f t="shared" si="404"/>
        <v>0</v>
      </c>
      <c r="K234" s="107"/>
      <c r="L234" s="108">
        <f t="shared" si="405"/>
        <v>0</v>
      </c>
      <c r="M234" s="107"/>
      <c r="N234" s="108">
        <f t="shared" si="406"/>
        <v>0</v>
      </c>
      <c r="O234" s="107"/>
      <c r="P234" s="108">
        <f t="shared" si="407"/>
        <v>0</v>
      </c>
      <c r="Q234" s="107"/>
      <c r="R234" s="108">
        <f t="shared" si="408"/>
        <v>0</v>
      </c>
      <c r="S234" s="107"/>
      <c r="T234" s="108">
        <f t="shared" si="409"/>
        <v>0</v>
      </c>
      <c r="U234" s="107"/>
      <c r="V234" s="108">
        <f t="shared" si="410"/>
        <v>0</v>
      </c>
      <c r="W234" s="107"/>
      <c r="X234" s="108">
        <f t="shared" si="411"/>
        <v>0</v>
      </c>
      <c r="Y234" s="107"/>
      <c r="Z234" s="108">
        <f t="shared" si="412"/>
        <v>0</v>
      </c>
      <c r="AA234" s="107"/>
      <c r="AB234" s="108">
        <f t="shared" si="413"/>
        <v>0</v>
      </c>
      <c r="AC234" s="107"/>
      <c r="AD234" s="108">
        <f t="shared" si="414"/>
        <v>0</v>
      </c>
      <c r="AE234" s="109">
        <f t="shared" si="415"/>
        <v>0</v>
      </c>
      <c r="AF234" s="110"/>
      <c r="AG234" s="111"/>
      <c r="AH234" s="109">
        <f t="shared" si="416"/>
        <v>0</v>
      </c>
      <c r="AJ234" s="111"/>
    </row>
    <row r="235" spans="1:36" x14ac:dyDescent="0.25">
      <c r="A235" s="101" t="str">
        <f t="shared" si="368"/>
        <v>N</v>
      </c>
      <c r="B235" s="26">
        <v>5990</v>
      </c>
      <c r="C235" s="27" t="s">
        <v>99</v>
      </c>
      <c r="D235" s="102"/>
      <c r="E235" s="103"/>
      <c r="F235" s="103"/>
      <c r="G235" s="104"/>
      <c r="H235" s="105"/>
      <c r="I235" s="106">
        <f t="shared" si="403"/>
        <v>0</v>
      </c>
      <c r="J235" s="29">
        <f t="shared" si="404"/>
        <v>0</v>
      </c>
      <c r="K235" s="107"/>
      <c r="L235" s="108">
        <f t="shared" si="405"/>
        <v>0</v>
      </c>
      <c r="M235" s="107"/>
      <c r="N235" s="108">
        <f t="shared" si="406"/>
        <v>0</v>
      </c>
      <c r="O235" s="107"/>
      <c r="P235" s="108">
        <f t="shared" si="407"/>
        <v>0</v>
      </c>
      <c r="Q235" s="107"/>
      <c r="R235" s="108">
        <f t="shared" si="408"/>
        <v>0</v>
      </c>
      <c r="S235" s="107"/>
      <c r="T235" s="108">
        <f t="shared" si="409"/>
        <v>0</v>
      </c>
      <c r="U235" s="107"/>
      <c r="V235" s="108">
        <f t="shared" si="410"/>
        <v>0</v>
      </c>
      <c r="W235" s="107"/>
      <c r="X235" s="108">
        <f t="shared" si="411"/>
        <v>0</v>
      </c>
      <c r="Y235" s="107"/>
      <c r="Z235" s="108">
        <f t="shared" si="412"/>
        <v>0</v>
      </c>
      <c r="AA235" s="107"/>
      <c r="AB235" s="108">
        <f t="shared" si="413"/>
        <v>0</v>
      </c>
      <c r="AC235" s="107"/>
      <c r="AD235" s="108">
        <f t="shared" si="414"/>
        <v>0</v>
      </c>
      <c r="AE235" s="109">
        <f t="shared" si="415"/>
        <v>0</v>
      </c>
      <c r="AF235" s="110"/>
      <c r="AG235" s="111"/>
      <c r="AH235" s="109">
        <f t="shared" si="416"/>
        <v>0</v>
      </c>
      <c r="AJ235" s="111"/>
    </row>
    <row r="236" spans="1:36" x14ac:dyDescent="0.25">
      <c r="A236" s="101" t="str">
        <f t="shared" si="368"/>
        <v>N</v>
      </c>
      <c r="B236" s="26">
        <v>5995</v>
      </c>
      <c r="C236" s="27" t="s">
        <v>100</v>
      </c>
      <c r="D236" s="102"/>
      <c r="E236" s="103"/>
      <c r="F236" s="103"/>
      <c r="G236" s="104"/>
      <c r="H236" s="105"/>
      <c r="I236" s="106">
        <f t="shared" si="403"/>
        <v>0</v>
      </c>
      <c r="J236" s="29">
        <f t="shared" si="404"/>
        <v>0</v>
      </c>
      <c r="K236" s="107"/>
      <c r="L236" s="108">
        <f t="shared" si="405"/>
        <v>0</v>
      </c>
      <c r="M236" s="107"/>
      <c r="N236" s="108">
        <f t="shared" si="406"/>
        <v>0</v>
      </c>
      <c r="O236" s="107"/>
      <c r="P236" s="108">
        <f t="shared" si="407"/>
        <v>0</v>
      </c>
      <c r="Q236" s="107"/>
      <c r="R236" s="108">
        <f t="shared" si="408"/>
        <v>0</v>
      </c>
      <c r="S236" s="107"/>
      <c r="T236" s="108">
        <f t="shared" si="409"/>
        <v>0</v>
      </c>
      <c r="U236" s="107"/>
      <c r="V236" s="108">
        <f t="shared" si="410"/>
        <v>0</v>
      </c>
      <c r="W236" s="107"/>
      <c r="X236" s="108">
        <f t="shared" si="411"/>
        <v>0</v>
      </c>
      <c r="Y236" s="107"/>
      <c r="Z236" s="108">
        <f t="shared" si="412"/>
        <v>0</v>
      </c>
      <c r="AA236" s="107"/>
      <c r="AB236" s="108">
        <f t="shared" si="413"/>
        <v>0</v>
      </c>
      <c r="AC236" s="107"/>
      <c r="AD236" s="108">
        <f t="shared" si="414"/>
        <v>0</v>
      </c>
      <c r="AE236" s="109">
        <f t="shared" si="415"/>
        <v>0</v>
      </c>
      <c r="AF236" s="110"/>
      <c r="AG236" s="111"/>
      <c r="AH236" s="109">
        <f t="shared" si="416"/>
        <v>0</v>
      </c>
      <c r="AJ236" s="111"/>
    </row>
    <row r="237" spans="1:36" x14ac:dyDescent="0.25">
      <c r="A237" s="101" t="str">
        <f t="shared" si="368"/>
        <v>N</v>
      </c>
      <c r="B237" s="32"/>
      <c r="C237" s="27"/>
      <c r="D237" s="114"/>
      <c r="E237" s="115"/>
      <c r="F237" s="115"/>
      <c r="G237" s="116"/>
      <c r="H237" s="116"/>
      <c r="I237" s="28"/>
      <c r="J237" s="29"/>
      <c r="K237" s="117"/>
      <c r="L237" s="108"/>
      <c r="M237" s="117"/>
      <c r="N237" s="108"/>
      <c r="O237" s="117"/>
      <c r="P237" s="108"/>
      <c r="Q237" s="117"/>
      <c r="R237" s="108"/>
      <c r="S237" s="117"/>
      <c r="T237" s="108"/>
      <c r="U237" s="117"/>
      <c r="V237" s="108"/>
      <c r="W237" s="117"/>
      <c r="X237" s="108"/>
      <c r="Y237" s="117"/>
      <c r="Z237" s="108"/>
      <c r="AA237" s="117"/>
      <c r="AB237" s="108"/>
      <c r="AC237" s="117"/>
      <c r="AD237" s="108"/>
      <c r="AE237" s="109"/>
      <c r="AF237" s="110"/>
      <c r="AG237" s="111"/>
      <c r="AH237" s="109"/>
      <c r="AJ237" s="111"/>
    </row>
    <row r="238" spans="1:36" s="10" customFormat="1" x14ac:dyDescent="0.25">
      <c r="A238" s="1" t="str">
        <f t="shared" si="368"/>
        <v>Y</v>
      </c>
      <c r="B238" s="21">
        <v>593</v>
      </c>
      <c r="C238" s="22" t="s">
        <v>101</v>
      </c>
      <c r="D238" s="97"/>
      <c r="E238" s="22"/>
      <c r="F238" s="22"/>
      <c r="G238" s="23"/>
      <c r="H238" s="23"/>
      <c r="I238" s="23"/>
      <c r="J238" s="24">
        <f t="shared" ref="J238" si="417">SUBTOTAL(9,J239:J254)</f>
        <v>72927</v>
      </c>
      <c r="K238" s="98"/>
      <c r="L238" s="99">
        <f t="shared" ref="L238:AE238" si="418">SUBTOTAL(9,L239:L254)</f>
        <v>36463.5</v>
      </c>
      <c r="M238" s="98"/>
      <c r="N238" s="99">
        <f t="shared" si="418"/>
        <v>36463.5</v>
      </c>
      <c r="O238" s="98"/>
      <c r="P238" s="99">
        <f t="shared" ref="P238" si="419">SUBTOTAL(9,P239:P254)</f>
        <v>0</v>
      </c>
      <c r="Q238" s="98"/>
      <c r="R238" s="99">
        <f t="shared" ref="R238" si="420">SUBTOTAL(9,R239:R254)</f>
        <v>0</v>
      </c>
      <c r="S238" s="98"/>
      <c r="T238" s="99">
        <f t="shared" ref="T238" si="421">SUBTOTAL(9,T239:T254)</f>
        <v>0</v>
      </c>
      <c r="U238" s="98"/>
      <c r="V238" s="99">
        <f t="shared" ref="V238" si="422">SUBTOTAL(9,V239:V254)</f>
        <v>0</v>
      </c>
      <c r="W238" s="98"/>
      <c r="X238" s="99">
        <f t="shared" ref="X238" si="423">SUBTOTAL(9,X239:X254)</f>
        <v>0</v>
      </c>
      <c r="Y238" s="98"/>
      <c r="Z238" s="99">
        <f t="shared" ref="Z238" si="424">SUBTOTAL(9,Z239:Z254)</f>
        <v>0</v>
      </c>
      <c r="AA238" s="98"/>
      <c r="AB238" s="99">
        <f t="shared" ref="AB238" si="425">SUBTOTAL(9,AB239:AB254)</f>
        <v>0</v>
      </c>
      <c r="AC238" s="98"/>
      <c r="AD238" s="99">
        <f t="shared" si="418"/>
        <v>0</v>
      </c>
      <c r="AE238" s="100">
        <f t="shared" si="418"/>
        <v>72927</v>
      </c>
      <c r="AF238" s="8"/>
      <c r="AG238" s="4"/>
      <c r="AH238" s="100">
        <f t="shared" ref="AH238" si="426">SUBTOTAL(9,AH239:AH254)</f>
        <v>0</v>
      </c>
      <c r="AJ238" s="4"/>
    </row>
    <row r="239" spans="1:36" x14ac:dyDescent="0.25">
      <c r="A239" s="101" t="str">
        <f t="shared" si="368"/>
        <v>N</v>
      </c>
      <c r="B239" s="31">
        <v>593</v>
      </c>
      <c r="C239" s="27" t="s">
        <v>101</v>
      </c>
      <c r="D239" s="102"/>
      <c r="E239" s="103"/>
      <c r="F239" s="103"/>
      <c r="G239" s="104"/>
      <c r="H239" s="105"/>
      <c r="I239" s="106">
        <f t="shared" ref="I239:I253" si="427">IF(+H239&gt;0,+D239*H239,+D239*F239*H239)</f>
        <v>0</v>
      </c>
      <c r="J239" s="29">
        <f t="shared" ref="J239:J253" si="428">+I239/J$2</f>
        <v>0</v>
      </c>
      <c r="K239" s="107"/>
      <c r="L239" s="108">
        <f t="shared" ref="L239:L253" si="429">+$J239*K239</f>
        <v>0</v>
      </c>
      <c r="M239" s="107"/>
      <c r="N239" s="108">
        <f t="shared" ref="N239:N253" si="430">+$J239*M239</f>
        <v>0</v>
      </c>
      <c r="O239" s="107"/>
      <c r="P239" s="108">
        <f t="shared" ref="P239:P253" si="431">+$J239*O239</f>
        <v>0</v>
      </c>
      <c r="Q239" s="107"/>
      <c r="R239" s="108">
        <f t="shared" ref="R239:R253" si="432">+$J239*Q239</f>
        <v>0</v>
      </c>
      <c r="S239" s="107"/>
      <c r="T239" s="108">
        <f t="shared" ref="T239:T253" si="433">+$J239*S239</f>
        <v>0</v>
      </c>
      <c r="U239" s="107"/>
      <c r="V239" s="108">
        <f t="shared" ref="V239:V253" si="434">+$J239*U239</f>
        <v>0</v>
      </c>
      <c r="W239" s="107"/>
      <c r="X239" s="108">
        <f t="shared" ref="X239:X253" si="435">+$J239*W239</f>
        <v>0</v>
      </c>
      <c r="Y239" s="107"/>
      <c r="Z239" s="108">
        <f t="shared" ref="Z239:Z253" si="436">+$J239*Y239</f>
        <v>0</v>
      </c>
      <c r="AA239" s="107"/>
      <c r="AB239" s="108">
        <f t="shared" ref="AB239:AB253" si="437">+$J239*AA239</f>
        <v>0</v>
      </c>
      <c r="AC239" s="107"/>
      <c r="AD239" s="108">
        <f t="shared" ref="AD239:AD253" si="438">+$J239*AC239</f>
        <v>0</v>
      </c>
      <c r="AE239" s="109">
        <f t="shared" ref="AE239:AE253" si="439">+L239+N239+P239+R239+T239+V239+X239+Z239+AB239+AD239</f>
        <v>0</v>
      </c>
      <c r="AF239" s="110"/>
      <c r="AG239" s="111"/>
      <c r="AH239" s="109">
        <f t="shared" ref="AH239:AH253" si="440">+J239-AE239</f>
        <v>0</v>
      </c>
      <c r="AJ239" s="111"/>
    </row>
    <row r="240" spans="1:36" s="131" customFormat="1" x14ac:dyDescent="0.25">
      <c r="A240" s="124" t="str">
        <f t="shared" si="368"/>
        <v>Y</v>
      </c>
      <c r="B240" s="31">
        <v>5930</v>
      </c>
      <c r="C240" s="125" t="s">
        <v>102</v>
      </c>
      <c r="D240" s="102">
        <v>3033</v>
      </c>
      <c r="E240" s="103" t="s">
        <v>894</v>
      </c>
      <c r="F240" s="103">
        <v>1</v>
      </c>
      <c r="G240" s="104">
        <v>1</v>
      </c>
      <c r="H240" s="105">
        <v>23.307945928123971</v>
      </c>
      <c r="I240" s="126">
        <f t="shared" si="427"/>
        <v>70693</v>
      </c>
      <c r="J240" s="127">
        <f t="shared" si="428"/>
        <v>70693</v>
      </c>
      <c r="K240" s="128">
        <v>0.5</v>
      </c>
      <c r="L240" s="108">
        <f t="shared" si="429"/>
        <v>35346.5</v>
      </c>
      <c r="M240" s="128">
        <v>0.5</v>
      </c>
      <c r="N240" s="108">
        <f t="shared" si="430"/>
        <v>35346.5</v>
      </c>
      <c r="O240" s="107"/>
      <c r="P240" s="108">
        <f t="shared" si="431"/>
        <v>0</v>
      </c>
      <c r="Q240" s="107"/>
      <c r="R240" s="129">
        <f t="shared" si="432"/>
        <v>0</v>
      </c>
      <c r="S240" s="107"/>
      <c r="T240" s="129">
        <f t="shared" si="433"/>
        <v>0</v>
      </c>
      <c r="U240" s="107"/>
      <c r="V240" s="129">
        <f t="shared" si="434"/>
        <v>0</v>
      </c>
      <c r="W240" s="107"/>
      <c r="X240" s="129">
        <f t="shared" si="435"/>
        <v>0</v>
      </c>
      <c r="Y240" s="107"/>
      <c r="Z240" s="129">
        <f t="shared" si="436"/>
        <v>0</v>
      </c>
      <c r="AA240" s="107"/>
      <c r="AB240" s="129">
        <f t="shared" si="437"/>
        <v>0</v>
      </c>
      <c r="AC240" s="107"/>
      <c r="AD240" s="129">
        <f t="shared" si="438"/>
        <v>0</v>
      </c>
      <c r="AE240" s="109">
        <f t="shared" si="439"/>
        <v>70693</v>
      </c>
      <c r="AF240" s="110"/>
      <c r="AG240" s="111"/>
      <c r="AH240" s="109">
        <f t="shared" si="440"/>
        <v>0</v>
      </c>
      <c r="AJ240" s="130"/>
    </row>
    <row r="241" spans="1:36" x14ac:dyDescent="0.25">
      <c r="A241" s="101" t="str">
        <f t="shared" si="368"/>
        <v>N</v>
      </c>
      <c r="B241" s="31">
        <v>5931</v>
      </c>
      <c r="C241" s="27" t="s">
        <v>103</v>
      </c>
      <c r="D241" s="102"/>
      <c r="E241" s="103"/>
      <c r="F241" s="103"/>
      <c r="G241" s="104"/>
      <c r="H241" s="105"/>
      <c r="I241" s="106">
        <f t="shared" si="427"/>
        <v>0</v>
      </c>
      <c r="J241" s="29">
        <f t="shared" si="428"/>
        <v>0</v>
      </c>
      <c r="K241" s="107"/>
      <c r="L241" s="108">
        <f t="shared" si="429"/>
        <v>0</v>
      </c>
      <c r="M241" s="107"/>
      <c r="N241" s="108">
        <f t="shared" si="430"/>
        <v>0</v>
      </c>
      <c r="O241" s="107"/>
      <c r="P241" s="108">
        <f t="shared" si="431"/>
        <v>0</v>
      </c>
      <c r="Q241" s="107"/>
      <c r="R241" s="108">
        <f t="shared" si="432"/>
        <v>0</v>
      </c>
      <c r="S241" s="107"/>
      <c r="T241" s="108">
        <f t="shared" si="433"/>
        <v>0</v>
      </c>
      <c r="U241" s="107"/>
      <c r="V241" s="108">
        <f t="shared" si="434"/>
        <v>0</v>
      </c>
      <c r="W241" s="107"/>
      <c r="X241" s="108">
        <f t="shared" si="435"/>
        <v>0</v>
      </c>
      <c r="Y241" s="107"/>
      <c r="Z241" s="108">
        <f t="shared" si="436"/>
        <v>0</v>
      </c>
      <c r="AA241" s="107"/>
      <c r="AB241" s="108">
        <f t="shared" si="437"/>
        <v>0</v>
      </c>
      <c r="AC241" s="107"/>
      <c r="AD241" s="108">
        <f t="shared" si="438"/>
        <v>0</v>
      </c>
      <c r="AE241" s="109">
        <f t="shared" si="439"/>
        <v>0</v>
      </c>
      <c r="AF241" s="110"/>
      <c r="AG241" s="111"/>
      <c r="AH241" s="109">
        <f t="shared" si="440"/>
        <v>0</v>
      </c>
      <c r="AJ241" s="111"/>
    </row>
    <row r="242" spans="1:36" x14ac:dyDescent="0.25">
      <c r="A242" s="101" t="str">
        <f t="shared" si="368"/>
        <v>Y</v>
      </c>
      <c r="B242" s="31">
        <v>5932</v>
      </c>
      <c r="C242" s="27" t="s">
        <v>104</v>
      </c>
      <c r="D242" s="102">
        <v>1</v>
      </c>
      <c r="E242" s="103" t="s">
        <v>884</v>
      </c>
      <c r="F242" s="103">
        <v>1</v>
      </c>
      <c r="G242" s="104">
        <v>1</v>
      </c>
      <c r="H242" s="105">
        <v>2234</v>
      </c>
      <c r="I242" s="106">
        <f t="shared" si="427"/>
        <v>2234</v>
      </c>
      <c r="J242" s="29">
        <f t="shared" si="428"/>
        <v>2234</v>
      </c>
      <c r="K242" s="107">
        <v>0.5</v>
      </c>
      <c r="L242" s="108">
        <f t="shared" si="429"/>
        <v>1117</v>
      </c>
      <c r="M242" s="107">
        <v>0.5</v>
      </c>
      <c r="N242" s="108">
        <f t="shared" si="430"/>
        <v>1117</v>
      </c>
      <c r="O242" s="107"/>
      <c r="P242" s="108">
        <f t="shared" si="431"/>
        <v>0</v>
      </c>
      <c r="Q242" s="107"/>
      <c r="R242" s="108">
        <f t="shared" si="432"/>
        <v>0</v>
      </c>
      <c r="S242" s="107"/>
      <c r="T242" s="108">
        <f t="shared" si="433"/>
        <v>0</v>
      </c>
      <c r="U242" s="107"/>
      <c r="V242" s="108">
        <f t="shared" si="434"/>
        <v>0</v>
      </c>
      <c r="W242" s="107"/>
      <c r="X242" s="108">
        <f t="shared" si="435"/>
        <v>0</v>
      </c>
      <c r="Y242" s="107"/>
      <c r="Z242" s="108">
        <f t="shared" si="436"/>
        <v>0</v>
      </c>
      <c r="AA242" s="107"/>
      <c r="AB242" s="108">
        <f t="shared" si="437"/>
        <v>0</v>
      </c>
      <c r="AC242" s="107"/>
      <c r="AD242" s="108">
        <f t="shared" si="438"/>
        <v>0</v>
      </c>
      <c r="AE242" s="109">
        <f t="shared" si="439"/>
        <v>2234</v>
      </c>
      <c r="AF242" s="110"/>
      <c r="AG242" s="111"/>
      <c r="AH242" s="109">
        <f t="shared" si="440"/>
        <v>0</v>
      </c>
      <c r="AJ242" s="111"/>
    </row>
    <row r="243" spans="1:36" x14ac:dyDescent="0.25">
      <c r="A243" s="101" t="str">
        <f t="shared" si="368"/>
        <v>N</v>
      </c>
      <c r="B243" s="26">
        <v>5933</v>
      </c>
      <c r="C243" s="27" t="s">
        <v>105</v>
      </c>
      <c r="D243" s="102"/>
      <c r="E243" s="103"/>
      <c r="F243" s="103"/>
      <c r="G243" s="104"/>
      <c r="H243" s="105"/>
      <c r="I243" s="106">
        <f t="shared" si="427"/>
        <v>0</v>
      </c>
      <c r="J243" s="29">
        <f t="shared" si="428"/>
        <v>0</v>
      </c>
      <c r="K243" s="107"/>
      <c r="L243" s="108">
        <f t="shared" si="429"/>
        <v>0</v>
      </c>
      <c r="M243" s="107"/>
      <c r="N243" s="108">
        <f t="shared" si="430"/>
        <v>0</v>
      </c>
      <c r="O243" s="107"/>
      <c r="P243" s="108">
        <f t="shared" si="431"/>
        <v>0</v>
      </c>
      <c r="Q243" s="107"/>
      <c r="R243" s="108">
        <f t="shared" si="432"/>
        <v>0</v>
      </c>
      <c r="S243" s="107"/>
      <c r="T243" s="108">
        <f t="shared" si="433"/>
        <v>0</v>
      </c>
      <c r="U243" s="107"/>
      <c r="V243" s="108">
        <f t="shared" si="434"/>
        <v>0</v>
      </c>
      <c r="W243" s="107"/>
      <c r="X243" s="108">
        <f t="shared" si="435"/>
        <v>0</v>
      </c>
      <c r="Y243" s="107"/>
      <c r="Z243" s="108">
        <f t="shared" si="436"/>
        <v>0</v>
      </c>
      <c r="AA243" s="107"/>
      <c r="AB243" s="108">
        <f t="shared" si="437"/>
        <v>0</v>
      </c>
      <c r="AC243" s="107"/>
      <c r="AD243" s="108">
        <f t="shared" si="438"/>
        <v>0</v>
      </c>
      <c r="AE243" s="109">
        <f t="shared" si="439"/>
        <v>0</v>
      </c>
      <c r="AF243" s="110"/>
      <c r="AG243" s="111"/>
      <c r="AH243" s="109">
        <f t="shared" si="440"/>
        <v>0</v>
      </c>
      <c r="AJ243" s="111"/>
    </row>
    <row r="244" spans="1:36" x14ac:dyDescent="0.25">
      <c r="A244" s="101" t="str">
        <f t="shared" si="368"/>
        <v>N</v>
      </c>
      <c r="B244" s="26">
        <v>5934</v>
      </c>
      <c r="C244" s="27" t="s">
        <v>106</v>
      </c>
      <c r="D244" s="102"/>
      <c r="E244" s="103"/>
      <c r="F244" s="103"/>
      <c r="G244" s="104"/>
      <c r="H244" s="105"/>
      <c r="I244" s="106">
        <f t="shared" si="427"/>
        <v>0</v>
      </c>
      <c r="J244" s="29">
        <f t="shared" si="428"/>
        <v>0</v>
      </c>
      <c r="K244" s="107"/>
      <c r="L244" s="108">
        <f t="shared" si="429"/>
        <v>0</v>
      </c>
      <c r="M244" s="107"/>
      <c r="N244" s="108">
        <f t="shared" si="430"/>
        <v>0</v>
      </c>
      <c r="O244" s="107"/>
      <c r="P244" s="108">
        <f t="shared" si="431"/>
        <v>0</v>
      </c>
      <c r="Q244" s="107"/>
      <c r="R244" s="108">
        <f t="shared" si="432"/>
        <v>0</v>
      </c>
      <c r="S244" s="107"/>
      <c r="T244" s="108">
        <f t="shared" si="433"/>
        <v>0</v>
      </c>
      <c r="U244" s="107"/>
      <c r="V244" s="108">
        <f t="shared" si="434"/>
        <v>0</v>
      </c>
      <c r="W244" s="107"/>
      <c r="X244" s="108">
        <f t="shared" si="435"/>
        <v>0</v>
      </c>
      <c r="Y244" s="107"/>
      <c r="Z244" s="108">
        <f t="shared" si="436"/>
        <v>0</v>
      </c>
      <c r="AA244" s="107"/>
      <c r="AB244" s="108">
        <f t="shared" si="437"/>
        <v>0</v>
      </c>
      <c r="AC244" s="107"/>
      <c r="AD244" s="108">
        <f t="shared" si="438"/>
        <v>0</v>
      </c>
      <c r="AE244" s="109">
        <f t="shared" si="439"/>
        <v>0</v>
      </c>
      <c r="AF244" s="110"/>
      <c r="AG244" s="111"/>
      <c r="AH244" s="109">
        <f t="shared" si="440"/>
        <v>0</v>
      </c>
      <c r="AJ244" s="111"/>
    </row>
    <row r="245" spans="1:36" x14ac:dyDescent="0.25">
      <c r="A245" s="101" t="str">
        <f t="shared" si="368"/>
        <v>N</v>
      </c>
      <c r="B245" s="26">
        <v>5935</v>
      </c>
      <c r="C245" s="27" t="s">
        <v>107</v>
      </c>
      <c r="D245" s="102"/>
      <c r="E245" s="103"/>
      <c r="F245" s="103"/>
      <c r="G245" s="104"/>
      <c r="H245" s="105"/>
      <c r="I245" s="106">
        <f t="shared" si="427"/>
        <v>0</v>
      </c>
      <c r="J245" s="29">
        <f t="shared" si="428"/>
        <v>0</v>
      </c>
      <c r="K245" s="107"/>
      <c r="L245" s="108">
        <f t="shared" si="429"/>
        <v>0</v>
      </c>
      <c r="M245" s="107"/>
      <c r="N245" s="108">
        <f t="shared" si="430"/>
        <v>0</v>
      </c>
      <c r="O245" s="107"/>
      <c r="P245" s="108">
        <f t="shared" si="431"/>
        <v>0</v>
      </c>
      <c r="Q245" s="107"/>
      <c r="R245" s="108">
        <f t="shared" si="432"/>
        <v>0</v>
      </c>
      <c r="S245" s="107"/>
      <c r="T245" s="108">
        <f t="shared" si="433"/>
        <v>0</v>
      </c>
      <c r="U245" s="107"/>
      <c r="V245" s="108">
        <f t="shared" si="434"/>
        <v>0</v>
      </c>
      <c r="W245" s="107"/>
      <c r="X245" s="108">
        <f t="shared" si="435"/>
        <v>0</v>
      </c>
      <c r="Y245" s="107"/>
      <c r="Z245" s="108">
        <f t="shared" si="436"/>
        <v>0</v>
      </c>
      <c r="AA245" s="107"/>
      <c r="AB245" s="108">
        <f t="shared" si="437"/>
        <v>0</v>
      </c>
      <c r="AC245" s="107"/>
      <c r="AD245" s="108">
        <f t="shared" si="438"/>
        <v>0</v>
      </c>
      <c r="AE245" s="109">
        <f t="shared" si="439"/>
        <v>0</v>
      </c>
      <c r="AF245" s="110"/>
      <c r="AG245" s="111"/>
      <c r="AH245" s="109">
        <f t="shared" si="440"/>
        <v>0</v>
      </c>
      <c r="AJ245" s="111"/>
    </row>
    <row r="246" spans="1:36" x14ac:dyDescent="0.25">
      <c r="A246" s="101" t="str">
        <f t="shared" si="368"/>
        <v>N</v>
      </c>
      <c r="B246" s="26">
        <v>5939</v>
      </c>
      <c r="C246" s="27" t="s">
        <v>108</v>
      </c>
      <c r="D246" s="102"/>
      <c r="E246" s="103"/>
      <c r="F246" s="103"/>
      <c r="G246" s="104"/>
      <c r="H246" s="105"/>
      <c r="I246" s="106">
        <f t="shared" si="427"/>
        <v>0</v>
      </c>
      <c r="J246" s="29">
        <f t="shared" si="428"/>
        <v>0</v>
      </c>
      <c r="K246" s="107"/>
      <c r="L246" s="108">
        <f t="shared" si="429"/>
        <v>0</v>
      </c>
      <c r="M246" s="107"/>
      <c r="N246" s="108">
        <f t="shared" si="430"/>
        <v>0</v>
      </c>
      <c r="O246" s="107"/>
      <c r="P246" s="108">
        <f t="shared" si="431"/>
        <v>0</v>
      </c>
      <c r="Q246" s="107"/>
      <c r="R246" s="108">
        <f t="shared" si="432"/>
        <v>0</v>
      </c>
      <c r="S246" s="107"/>
      <c r="T246" s="108">
        <f t="shared" si="433"/>
        <v>0</v>
      </c>
      <c r="U246" s="107"/>
      <c r="V246" s="108">
        <f t="shared" si="434"/>
        <v>0</v>
      </c>
      <c r="W246" s="107"/>
      <c r="X246" s="108">
        <f t="shared" si="435"/>
        <v>0</v>
      </c>
      <c r="Y246" s="107"/>
      <c r="Z246" s="108">
        <f t="shared" si="436"/>
        <v>0</v>
      </c>
      <c r="AA246" s="107"/>
      <c r="AB246" s="108">
        <f t="shared" si="437"/>
        <v>0</v>
      </c>
      <c r="AC246" s="107"/>
      <c r="AD246" s="108">
        <f t="shared" si="438"/>
        <v>0</v>
      </c>
      <c r="AE246" s="109">
        <f t="shared" si="439"/>
        <v>0</v>
      </c>
      <c r="AF246" s="110"/>
      <c r="AG246" s="111"/>
      <c r="AH246" s="109">
        <f t="shared" si="440"/>
        <v>0</v>
      </c>
      <c r="AJ246" s="111"/>
    </row>
    <row r="247" spans="1:36" s="131" customFormat="1" x14ac:dyDescent="0.25">
      <c r="A247" s="124" t="str">
        <f t="shared" si="368"/>
        <v>N</v>
      </c>
      <c r="B247" s="26">
        <v>5940</v>
      </c>
      <c r="C247" s="125" t="s">
        <v>109</v>
      </c>
      <c r="D247" s="102"/>
      <c r="E247" s="103"/>
      <c r="F247" s="103"/>
      <c r="G247" s="104"/>
      <c r="H247" s="105"/>
      <c r="I247" s="126">
        <f t="shared" si="427"/>
        <v>0</v>
      </c>
      <c r="J247" s="127">
        <f t="shared" si="428"/>
        <v>0</v>
      </c>
      <c r="K247" s="107"/>
      <c r="L247" s="129">
        <f t="shared" si="429"/>
        <v>0</v>
      </c>
      <c r="M247" s="107"/>
      <c r="N247" s="129">
        <f t="shared" si="430"/>
        <v>0</v>
      </c>
      <c r="O247" s="107"/>
      <c r="P247" s="129">
        <f t="shared" si="431"/>
        <v>0</v>
      </c>
      <c r="Q247" s="107"/>
      <c r="R247" s="129">
        <f t="shared" si="432"/>
        <v>0</v>
      </c>
      <c r="S247" s="107"/>
      <c r="T247" s="129">
        <f t="shared" si="433"/>
        <v>0</v>
      </c>
      <c r="U247" s="107"/>
      <c r="V247" s="129">
        <f t="shared" si="434"/>
        <v>0</v>
      </c>
      <c r="W247" s="107"/>
      <c r="X247" s="129">
        <f t="shared" si="435"/>
        <v>0</v>
      </c>
      <c r="Y247" s="107"/>
      <c r="Z247" s="129">
        <f t="shared" si="436"/>
        <v>0</v>
      </c>
      <c r="AA247" s="107"/>
      <c r="AB247" s="129">
        <f t="shared" si="437"/>
        <v>0</v>
      </c>
      <c r="AC247" s="107"/>
      <c r="AD247" s="129">
        <f t="shared" si="438"/>
        <v>0</v>
      </c>
      <c r="AE247" s="109">
        <f t="shared" si="439"/>
        <v>0</v>
      </c>
      <c r="AF247" s="110"/>
      <c r="AG247" s="111"/>
      <c r="AH247" s="109">
        <f t="shared" si="440"/>
        <v>0</v>
      </c>
      <c r="AJ247" s="130"/>
    </row>
    <row r="248" spans="1:36" x14ac:dyDescent="0.25">
      <c r="A248" s="101" t="str">
        <f t="shared" si="368"/>
        <v>N</v>
      </c>
      <c r="B248" s="26">
        <v>5941</v>
      </c>
      <c r="C248" s="27" t="s">
        <v>110</v>
      </c>
      <c r="D248" s="102"/>
      <c r="E248" s="103"/>
      <c r="F248" s="103"/>
      <c r="G248" s="104"/>
      <c r="H248" s="105"/>
      <c r="I248" s="106">
        <f t="shared" si="427"/>
        <v>0</v>
      </c>
      <c r="J248" s="29">
        <f t="shared" si="428"/>
        <v>0</v>
      </c>
      <c r="K248" s="107"/>
      <c r="L248" s="108">
        <f t="shared" si="429"/>
        <v>0</v>
      </c>
      <c r="M248" s="107"/>
      <c r="N248" s="108">
        <f t="shared" si="430"/>
        <v>0</v>
      </c>
      <c r="O248" s="107"/>
      <c r="P248" s="108">
        <f t="shared" si="431"/>
        <v>0</v>
      </c>
      <c r="Q248" s="107"/>
      <c r="R248" s="108">
        <f t="shared" si="432"/>
        <v>0</v>
      </c>
      <c r="S248" s="107"/>
      <c r="T248" s="108">
        <f t="shared" si="433"/>
        <v>0</v>
      </c>
      <c r="U248" s="107"/>
      <c r="V248" s="108">
        <f t="shared" si="434"/>
        <v>0</v>
      </c>
      <c r="W248" s="107"/>
      <c r="X248" s="108">
        <f t="shared" si="435"/>
        <v>0</v>
      </c>
      <c r="Y248" s="107"/>
      <c r="Z248" s="108">
        <f t="shared" si="436"/>
        <v>0</v>
      </c>
      <c r="AA248" s="107"/>
      <c r="AB248" s="108">
        <f t="shared" si="437"/>
        <v>0</v>
      </c>
      <c r="AC248" s="107"/>
      <c r="AD248" s="108">
        <f t="shared" si="438"/>
        <v>0</v>
      </c>
      <c r="AE248" s="109">
        <f t="shared" si="439"/>
        <v>0</v>
      </c>
      <c r="AF248" s="110"/>
      <c r="AG248" s="111"/>
      <c r="AH248" s="109">
        <f t="shared" si="440"/>
        <v>0</v>
      </c>
      <c r="AJ248" s="111"/>
    </row>
    <row r="249" spans="1:36" x14ac:dyDescent="0.25">
      <c r="A249" s="101" t="str">
        <f t="shared" si="368"/>
        <v>N</v>
      </c>
      <c r="B249" s="26">
        <v>5942</v>
      </c>
      <c r="C249" s="27" t="s">
        <v>111</v>
      </c>
      <c r="D249" s="102"/>
      <c r="E249" s="103"/>
      <c r="F249" s="103"/>
      <c r="G249" s="104"/>
      <c r="H249" s="105"/>
      <c r="I249" s="106">
        <f t="shared" si="427"/>
        <v>0</v>
      </c>
      <c r="J249" s="29">
        <f t="shared" si="428"/>
        <v>0</v>
      </c>
      <c r="K249" s="107"/>
      <c r="L249" s="108">
        <f t="shared" si="429"/>
        <v>0</v>
      </c>
      <c r="M249" s="107"/>
      <c r="N249" s="108">
        <f t="shared" si="430"/>
        <v>0</v>
      </c>
      <c r="O249" s="107"/>
      <c r="P249" s="108">
        <f t="shared" si="431"/>
        <v>0</v>
      </c>
      <c r="Q249" s="107"/>
      <c r="R249" s="108">
        <f t="shared" si="432"/>
        <v>0</v>
      </c>
      <c r="S249" s="107"/>
      <c r="T249" s="108">
        <f t="shared" si="433"/>
        <v>0</v>
      </c>
      <c r="U249" s="107"/>
      <c r="V249" s="108">
        <f t="shared" si="434"/>
        <v>0</v>
      </c>
      <c r="W249" s="107"/>
      <c r="X249" s="108">
        <f t="shared" si="435"/>
        <v>0</v>
      </c>
      <c r="Y249" s="107"/>
      <c r="Z249" s="108">
        <f t="shared" si="436"/>
        <v>0</v>
      </c>
      <c r="AA249" s="107"/>
      <c r="AB249" s="108">
        <f t="shared" si="437"/>
        <v>0</v>
      </c>
      <c r="AC249" s="107"/>
      <c r="AD249" s="108">
        <f t="shared" si="438"/>
        <v>0</v>
      </c>
      <c r="AE249" s="109">
        <f t="shared" si="439"/>
        <v>0</v>
      </c>
      <c r="AF249" s="110"/>
      <c r="AG249" s="111"/>
      <c r="AH249" s="109">
        <f t="shared" si="440"/>
        <v>0</v>
      </c>
      <c r="AJ249" s="111"/>
    </row>
    <row r="250" spans="1:36" x14ac:dyDescent="0.25">
      <c r="A250" s="101" t="str">
        <f t="shared" si="368"/>
        <v>N</v>
      </c>
      <c r="B250" s="26">
        <v>5943</v>
      </c>
      <c r="C250" s="27" t="s">
        <v>112</v>
      </c>
      <c r="D250" s="102"/>
      <c r="E250" s="103"/>
      <c r="F250" s="103"/>
      <c r="G250" s="104"/>
      <c r="H250" s="105"/>
      <c r="I250" s="106">
        <f t="shared" si="427"/>
        <v>0</v>
      </c>
      <c r="J250" s="29">
        <f t="shared" si="428"/>
        <v>0</v>
      </c>
      <c r="K250" s="107"/>
      <c r="L250" s="108">
        <f t="shared" si="429"/>
        <v>0</v>
      </c>
      <c r="M250" s="107"/>
      <c r="N250" s="108">
        <f t="shared" si="430"/>
        <v>0</v>
      </c>
      <c r="O250" s="107"/>
      <c r="P250" s="108">
        <f t="shared" si="431"/>
        <v>0</v>
      </c>
      <c r="Q250" s="107"/>
      <c r="R250" s="108">
        <f t="shared" si="432"/>
        <v>0</v>
      </c>
      <c r="S250" s="107"/>
      <c r="T250" s="108">
        <f t="shared" si="433"/>
        <v>0</v>
      </c>
      <c r="U250" s="107"/>
      <c r="V250" s="108">
        <f t="shared" si="434"/>
        <v>0</v>
      </c>
      <c r="W250" s="107"/>
      <c r="X250" s="108">
        <f t="shared" si="435"/>
        <v>0</v>
      </c>
      <c r="Y250" s="107"/>
      <c r="Z250" s="108">
        <f t="shared" si="436"/>
        <v>0</v>
      </c>
      <c r="AA250" s="107"/>
      <c r="AB250" s="108">
        <f t="shared" si="437"/>
        <v>0</v>
      </c>
      <c r="AC250" s="107"/>
      <c r="AD250" s="108">
        <f t="shared" si="438"/>
        <v>0</v>
      </c>
      <c r="AE250" s="109">
        <f t="shared" si="439"/>
        <v>0</v>
      </c>
      <c r="AF250" s="110"/>
      <c r="AG250" s="111"/>
      <c r="AH250" s="109">
        <f t="shared" si="440"/>
        <v>0</v>
      </c>
      <c r="AJ250" s="111"/>
    </row>
    <row r="251" spans="1:36" x14ac:dyDescent="0.25">
      <c r="A251" s="101" t="str">
        <f t="shared" si="368"/>
        <v>N</v>
      </c>
      <c r="B251" s="26">
        <v>5949</v>
      </c>
      <c r="C251" s="27" t="s">
        <v>113</v>
      </c>
      <c r="D251" s="102"/>
      <c r="E251" s="103"/>
      <c r="F251" s="103"/>
      <c r="G251" s="104"/>
      <c r="H251" s="105"/>
      <c r="I251" s="106">
        <f t="shared" si="427"/>
        <v>0</v>
      </c>
      <c r="J251" s="29">
        <f t="shared" si="428"/>
        <v>0</v>
      </c>
      <c r="K251" s="107"/>
      <c r="L251" s="108">
        <f t="shared" si="429"/>
        <v>0</v>
      </c>
      <c r="M251" s="107"/>
      <c r="N251" s="108">
        <f t="shared" si="430"/>
        <v>0</v>
      </c>
      <c r="O251" s="107"/>
      <c r="P251" s="108">
        <f t="shared" si="431"/>
        <v>0</v>
      </c>
      <c r="Q251" s="107"/>
      <c r="R251" s="108">
        <f t="shared" si="432"/>
        <v>0</v>
      </c>
      <c r="S251" s="107"/>
      <c r="T251" s="108">
        <f t="shared" si="433"/>
        <v>0</v>
      </c>
      <c r="U251" s="107"/>
      <c r="V251" s="108">
        <f t="shared" si="434"/>
        <v>0</v>
      </c>
      <c r="W251" s="107"/>
      <c r="X251" s="108">
        <f t="shared" si="435"/>
        <v>0</v>
      </c>
      <c r="Y251" s="107"/>
      <c r="Z251" s="108">
        <f t="shared" si="436"/>
        <v>0</v>
      </c>
      <c r="AA251" s="107"/>
      <c r="AB251" s="108">
        <f t="shared" si="437"/>
        <v>0</v>
      </c>
      <c r="AC251" s="107"/>
      <c r="AD251" s="108">
        <f t="shared" si="438"/>
        <v>0</v>
      </c>
      <c r="AE251" s="109">
        <f t="shared" si="439"/>
        <v>0</v>
      </c>
      <c r="AF251" s="110"/>
      <c r="AG251" s="111"/>
      <c r="AH251" s="109">
        <f t="shared" si="440"/>
        <v>0</v>
      </c>
      <c r="AJ251" s="111"/>
    </row>
    <row r="252" spans="1:36" x14ac:dyDescent="0.25">
      <c r="A252" s="101" t="str">
        <f t="shared" si="368"/>
        <v>N</v>
      </c>
      <c r="B252" s="26">
        <v>5959</v>
      </c>
      <c r="C252" s="27" t="s">
        <v>464</v>
      </c>
      <c r="D252" s="102"/>
      <c r="E252" s="103"/>
      <c r="F252" s="103"/>
      <c r="G252" s="104"/>
      <c r="H252" s="105"/>
      <c r="I252" s="106">
        <f t="shared" si="427"/>
        <v>0</v>
      </c>
      <c r="J252" s="29">
        <f t="shared" si="428"/>
        <v>0</v>
      </c>
      <c r="K252" s="107"/>
      <c r="L252" s="108">
        <f t="shared" si="429"/>
        <v>0</v>
      </c>
      <c r="M252" s="107"/>
      <c r="N252" s="108">
        <f t="shared" si="430"/>
        <v>0</v>
      </c>
      <c r="O252" s="107"/>
      <c r="P252" s="108">
        <f t="shared" si="431"/>
        <v>0</v>
      </c>
      <c r="Q252" s="107"/>
      <c r="R252" s="108">
        <f t="shared" si="432"/>
        <v>0</v>
      </c>
      <c r="S252" s="107"/>
      <c r="T252" s="108">
        <f t="shared" si="433"/>
        <v>0</v>
      </c>
      <c r="U252" s="107"/>
      <c r="V252" s="108">
        <f t="shared" si="434"/>
        <v>0</v>
      </c>
      <c r="W252" s="107"/>
      <c r="X252" s="108">
        <f t="shared" si="435"/>
        <v>0</v>
      </c>
      <c r="Y252" s="107"/>
      <c r="Z252" s="108">
        <f t="shared" si="436"/>
        <v>0</v>
      </c>
      <c r="AA252" s="107"/>
      <c r="AB252" s="108">
        <f t="shared" si="437"/>
        <v>0</v>
      </c>
      <c r="AC252" s="107"/>
      <c r="AD252" s="108">
        <f t="shared" si="438"/>
        <v>0</v>
      </c>
      <c r="AE252" s="109">
        <f t="shared" si="439"/>
        <v>0</v>
      </c>
      <c r="AF252" s="110"/>
      <c r="AG252" s="111"/>
      <c r="AH252" s="109">
        <f t="shared" si="440"/>
        <v>0</v>
      </c>
      <c r="AJ252" s="111"/>
    </row>
    <row r="253" spans="1:36" x14ac:dyDescent="0.25">
      <c r="A253" s="101" t="str">
        <f t="shared" si="368"/>
        <v>N</v>
      </c>
      <c r="B253" s="26">
        <v>7910</v>
      </c>
      <c r="C253" s="27" t="s">
        <v>465</v>
      </c>
      <c r="D253" s="102"/>
      <c r="E253" s="103"/>
      <c r="F253" s="103"/>
      <c r="G253" s="104"/>
      <c r="H253" s="105"/>
      <c r="I253" s="106">
        <f t="shared" si="427"/>
        <v>0</v>
      </c>
      <c r="J253" s="29">
        <f t="shared" si="428"/>
        <v>0</v>
      </c>
      <c r="K253" s="107"/>
      <c r="L253" s="108">
        <f t="shared" si="429"/>
        <v>0</v>
      </c>
      <c r="M253" s="107"/>
      <c r="N253" s="108">
        <f t="shared" si="430"/>
        <v>0</v>
      </c>
      <c r="O253" s="107"/>
      <c r="P253" s="108">
        <f t="shared" si="431"/>
        <v>0</v>
      </c>
      <c r="Q253" s="107"/>
      <c r="R253" s="108">
        <f t="shared" si="432"/>
        <v>0</v>
      </c>
      <c r="S253" s="107"/>
      <c r="T253" s="108">
        <f t="shared" si="433"/>
        <v>0</v>
      </c>
      <c r="U253" s="107"/>
      <c r="V253" s="108">
        <f t="shared" si="434"/>
        <v>0</v>
      </c>
      <c r="W253" s="107"/>
      <c r="X253" s="108">
        <f t="shared" si="435"/>
        <v>0</v>
      </c>
      <c r="Y253" s="107"/>
      <c r="Z253" s="108">
        <f t="shared" si="436"/>
        <v>0</v>
      </c>
      <c r="AA253" s="107"/>
      <c r="AB253" s="108">
        <f t="shared" si="437"/>
        <v>0</v>
      </c>
      <c r="AC253" s="107"/>
      <c r="AD253" s="108">
        <f t="shared" si="438"/>
        <v>0</v>
      </c>
      <c r="AE253" s="109">
        <f t="shared" si="439"/>
        <v>0</v>
      </c>
      <c r="AF253" s="110"/>
      <c r="AG253" s="111"/>
      <c r="AH253" s="109">
        <f t="shared" si="440"/>
        <v>0</v>
      </c>
      <c r="AJ253" s="111"/>
    </row>
    <row r="254" spans="1:36" x14ac:dyDescent="0.25">
      <c r="A254" s="101" t="str">
        <f t="shared" si="368"/>
        <v>N</v>
      </c>
      <c r="B254" s="32"/>
      <c r="C254" s="27"/>
      <c r="D254" s="114"/>
      <c r="E254" s="115"/>
      <c r="F254" s="115"/>
      <c r="G254" s="116"/>
      <c r="H254" s="116"/>
      <c r="I254" s="28"/>
      <c r="J254" s="29"/>
      <c r="K254" s="117"/>
      <c r="L254" s="108"/>
      <c r="M254" s="117"/>
      <c r="N254" s="108"/>
      <c r="O254" s="117"/>
      <c r="P254" s="108"/>
      <c r="Q254" s="117"/>
      <c r="R254" s="108"/>
      <c r="S254" s="117"/>
      <c r="T254" s="108"/>
      <c r="U254" s="117"/>
      <c r="V254" s="108"/>
      <c r="W254" s="117"/>
      <c r="X254" s="108"/>
      <c r="Y254" s="117"/>
      <c r="Z254" s="108"/>
      <c r="AA254" s="117"/>
      <c r="AB254" s="108"/>
      <c r="AC254" s="117"/>
      <c r="AD254" s="108"/>
      <c r="AE254" s="109"/>
      <c r="AF254" s="110"/>
      <c r="AG254" s="111"/>
      <c r="AH254" s="109"/>
      <c r="AJ254" s="111"/>
    </row>
    <row r="255" spans="1:36" s="10" customFormat="1" x14ac:dyDescent="0.25">
      <c r="A255" s="1" t="str">
        <f t="shared" si="368"/>
        <v>N</v>
      </c>
      <c r="B255" s="21">
        <v>594</v>
      </c>
      <c r="C255" s="22" t="s">
        <v>114</v>
      </c>
      <c r="D255" s="97"/>
      <c r="E255" s="22"/>
      <c r="F255" s="22"/>
      <c r="G255" s="23"/>
      <c r="H255" s="23"/>
      <c r="I255" s="23"/>
      <c r="J255" s="24">
        <f>SUBTOTAL(9,J256:J260)</f>
        <v>0</v>
      </c>
      <c r="K255" s="98"/>
      <c r="L255" s="99">
        <f>SUBTOTAL(9,L256:L260)</f>
        <v>0</v>
      </c>
      <c r="M255" s="98"/>
      <c r="N255" s="99">
        <f>SUBTOTAL(9,N256:N260)</f>
        <v>0</v>
      </c>
      <c r="O255" s="98"/>
      <c r="P255" s="99">
        <f>SUBTOTAL(9,P256:P260)</f>
        <v>0</v>
      </c>
      <c r="Q255" s="98"/>
      <c r="R255" s="99">
        <f>SUBTOTAL(9,R256:R260)</f>
        <v>0</v>
      </c>
      <c r="S255" s="98"/>
      <c r="T255" s="99">
        <f>SUBTOTAL(9,T256:T260)</f>
        <v>0</v>
      </c>
      <c r="U255" s="98"/>
      <c r="V255" s="99">
        <f>SUBTOTAL(9,V256:V260)</f>
        <v>0</v>
      </c>
      <c r="W255" s="98"/>
      <c r="X255" s="99">
        <f>SUBTOTAL(9,X256:X260)</f>
        <v>0</v>
      </c>
      <c r="Y255" s="98"/>
      <c r="Z255" s="99">
        <f>SUBTOTAL(9,Z256:Z260)</f>
        <v>0</v>
      </c>
      <c r="AA255" s="98"/>
      <c r="AB255" s="99">
        <f>SUBTOTAL(9,AB256:AB260)</f>
        <v>0</v>
      </c>
      <c r="AC255" s="98"/>
      <c r="AD255" s="99">
        <f>SUBTOTAL(9,AD256:AD260)</f>
        <v>0</v>
      </c>
      <c r="AE255" s="100">
        <f>SUBTOTAL(9,AE256:AE260)</f>
        <v>0</v>
      </c>
      <c r="AF255" s="8"/>
      <c r="AG255" s="4"/>
      <c r="AH255" s="100">
        <f>SUBTOTAL(9,AH256:AH260)</f>
        <v>0</v>
      </c>
      <c r="AJ255" s="4"/>
    </row>
    <row r="256" spans="1:36" x14ac:dyDescent="0.25">
      <c r="A256" s="101" t="str">
        <f t="shared" si="368"/>
        <v>N</v>
      </c>
      <c r="B256" s="26">
        <v>594</v>
      </c>
      <c r="C256" s="27" t="s">
        <v>114</v>
      </c>
      <c r="D256" s="102"/>
      <c r="E256" s="103"/>
      <c r="F256" s="103"/>
      <c r="G256" s="104"/>
      <c r="H256" s="105"/>
      <c r="I256" s="106">
        <f t="shared" ref="I256:I259" si="441">IF(+H256&gt;0,+D256*H256,+D256*F256*H256)</f>
        <v>0</v>
      </c>
      <c r="J256" s="29">
        <f t="shared" ref="J256:J259" si="442">+I256/J$2</f>
        <v>0</v>
      </c>
      <c r="K256" s="107"/>
      <c r="L256" s="108">
        <f t="shared" ref="L256:L259" si="443">+$J256*K256</f>
        <v>0</v>
      </c>
      <c r="M256" s="107"/>
      <c r="N256" s="108">
        <f t="shared" ref="N256:N259" si="444">+$J256*M256</f>
        <v>0</v>
      </c>
      <c r="O256" s="107"/>
      <c r="P256" s="108">
        <f t="shared" ref="P256:P259" si="445">+$J256*O256</f>
        <v>0</v>
      </c>
      <c r="Q256" s="107"/>
      <c r="R256" s="108">
        <f t="shared" ref="R256:R259" si="446">+$J256*Q256</f>
        <v>0</v>
      </c>
      <c r="S256" s="107"/>
      <c r="T256" s="108">
        <f t="shared" ref="T256:T259" si="447">+$J256*S256</f>
        <v>0</v>
      </c>
      <c r="U256" s="107"/>
      <c r="V256" s="108">
        <f t="shared" ref="V256:V259" si="448">+$J256*U256</f>
        <v>0</v>
      </c>
      <c r="W256" s="107"/>
      <c r="X256" s="108">
        <f t="shared" ref="X256:X259" si="449">+$J256*W256</f>
        <v>0</v>
      </c>
      <c r="Y256" s="107"/>
      <c r="Z256" s="108">
        <f t="shared" ref="Z256:Z259" si="450">+$J256*Y256</f>
        <v>0</v>
      </c>
      <c r="AA256" s="107"/>
      <c r="AB256" s="108">
        <f t="shared" ref="AB256:AB259" si="451">+$J256*AA256</f>
        <v>0</v>
      </c>
      <c r="AC256" s="107"/>
      <c r="AD256" s="108">
        <f t="shared" ref="AD256:AD259" si="452">+$J256*AC256</f>
        <v>0</v>
      </c>
      <c r="AE256" s="109">
        <f t="shared" ref="AE256:AE259" si="453">+L256+N256+P256+R256+T256+V256+X256+Z256+AB256+AD256</f>
        <v>0</v>
      </c>
      <c r="AF256" s="110"/>
      <c r="AG256" s="111"/>
      <c r="AH256" s="109">
        <f t="shared" ref="AH256:AH259" si="454">+J256-AE256</f>
        <v>0</v>
      </c>
      <c r="AJ256" s="111"/>
    </row>
    <row r="257" spans="1:36" x14ac:dyDescent="0.25">
      <c r="A257" s="101" t="str">
        <f t="shared" si="368"/>
        <v>N</v>
      </c>
      <c r="B257" s="26">
        <v>5944</v>
      </c>
      <c r="C257" s="27" t="s">
        <v>115</v>
      </c>
      <c r="D257" s="102"/>
      <c r="E257" s="103"/>
      <c r="F257" s="103"/>
      <c r="G257" s="104"/>
      <c r="H257" s="105"/>
      <c r="I257" s="106">
        <f t="shared" si="441"/>
        <v>0</v>
      </c>
      <c r="J257" s="29">
        <f t="shared" si="442"/>
        <v>0</v>
      </c>
      <c r="K257" s="107"/>
      <c r="L257" s="108">
        <f t="shared" si="443"/>
        <v>0</v>
      </c>
      <c r="M257" s="107"/>
      <c r="N257" s="108">
        <f t="shared" si="444"/>
        <v>0</v>
      </c>
      <c r="O257" s="107"/>
      <c r="P257" s="108">
        <f t="shared" si="445"/>
        <v>0</v>
      </c>
      <c r="Q257" s="107"/>
      <c r="R257" s="108">
        <f t="shared" si="446"/>
        <v>0</v>
      </c>
      <c r="S257" s="107"/>
      <c r="T257" s="108">
        <f t="shared" si="447"/>
        <v>0</v>
      </c>
      <c r="U257" s="107"/>
      <c r="V257" s="108">
        <f t="shared" si="448"/>
        <v>0</v>
      </c>
      <c r="W257" s="107"/>
      <c r="X257" s="108">
        <f t="shared" si="449"/>
        <v>0</v>
      </c>
      <c r="Y257" s="107"/>
      <c r="Z257" s="108">
        <f t="shared" si="450"/>
        <v>0</v>
      </c>
      <c r="AA257" s="107"/>
      <c r="AB257" s="108">
        <f t="shared" si="451"/>
        <v>0</v>
      </c>
      <c r="AC257" s="107"/>
      <c r="AD257" s="108">
        <f t="shared" si="452"/>
        <v>0</v>
      </c>
      <c r="AE257" s="109">
        <f t="shared" si="453"/>
        <v>0</v>
      </c>
      <c r="AF257" s="110"/>
      <c r="AG257" s="111"/>
      <c r="AH257" s="109">
        <f t="shared" si="454"/>
        <v>0</v>
      </c>
      <c r="AJ257" s="111"/>
    </row>
    <row r="258" spans="1:36" x14ac:dyDescent="0.25">
      <c r="A258" s="101" t="str">
        <f t="shared" si="368"/>
        <v>N</v>
      </c>
      <c r="B258" s="26">
        <v>5945</v>
      </c>
      <c r="C258" s="27" t="s">
        <v>116</v>
      </c>
      <c r="D258" s="102"/>
      <c r="E258" s="103"/>
      <c r="F258" s="103"/>
      <c r="G258" s="104"/>
      <c r="H258" s="105"/>
      <c r="I258" s="106">
        <f t="shared" si="441"/>
        <v>0</v>
      </c>
      <c r="J258" s="29">
        <f t="shared" si="442"/>
        <v>0</v>
      </c>
      <c r="K258" s="107"/>
      <c r="L258" s="108">
        <f t="shared" si="443"/>
        <v>0</v>
      </c>
      <c r="M258" s="107"/>
      <c r="N258" s="108">
        <f t="shared" si="444"/>
        <v>0</v>
      </c>
      <c r="O258" s="107"/>
      <c r="P258" s="108">
        <f t="shared" si="445"/>
        <v>0</v>
      </c>
      <c r="Q258" s="107"/>
      <c r="R258" s="108">
        <f t="shared" si="446"/>
        <v>0</v>
      </c>
      <c r="S258" s="107"/>
      <c r="T258" s="108">
        <f t="shared" si="447"/>
        <v>0</v>
      </c>
      <c r="U258" s="107"/>
      <c r="V258" s="108">
        <f t="shared" si="448"/>
        <v>0</v>
      </c>
      <c r="W258" s="107"/>
      <c r="X258" s="108">
        <f t="shared" si="449"/>
        <v>0</v>
      </c>
      <c r="Y258" s="107"/>
      <c r="Z258" s="108">
        <f t="shared" si="450"/>
        <v>0</v>
      </c>
      <c r="AA258" s="107"/>
      <c r="AB258" s="108">
        <f t="shared" si="451"/>
        <v>0</v>
      </c>
      <c r="AC258" s="107"/>
      <c r="AD258" s="108">
        <f t="shared" si="452"/>
        <v>0</v>
      </c>
      <c r="AE258" s="109">
        <f t="shared" si="453"/>
        <v>0</v>
      </c>
      <c r="AF258" s="110"/>
      <c r="AG258" s="111"/>
      <c r="AH258" s="109">
        <f t="shared" si="454"/>
        <v>0</v>
      </c>
      <c r="AJ258" s="111"/>
    </row>
    <row r="259" spans="1:36" x14ac:dyDescent="0.25">
      <c r="A259" s="101" t="str">
        <f t="shared" si="368"/>
        <v>N</v>
      </c>
      <c r="B259" s="26">
        <v>5993</v>
      </c>
      <c r="C259" s="27" t="s">
        <v>117</v>
      </c>
      <c r="D259" s="102"/>
      <c r="E259" s="103"/>
      <c r="F259" s="103"/>
      <c r="G259" s="104"/>
      <c r="H259" s="105"/>
      <c r="I259" s="106">
        <f t="shared" si="441"/>
        <v>0</v>
      </c>
      <c r="J259" s="29">
        <f t="shared" si="442"/>
        <v>0</v>
      </c>
      <c r="K259" s="107"/>
      <c r="L259" s="108">
        <f t="shared" si="443"/>
        <v>0</v>
      </c>
      <c r="M259" s="107"/>
      <c r="N259" s="108">
        <f t="shared" si="444"/>
        <v>0</v>
      </c>
      <c r="O259" s="107"/>
      <c r="P259" s="108">
        <f t="shared" si="445"/>
        <v>0</v>
      </c>
      <c r="Q259" s="107"/>
      <c r="R259" s="108">
        <f t="shared" si="446"/>
        <v>0</v>
      </c>
      <c r="S259" s="107"/>
      <c r="T259" s="108">
        <f t="shared" si="447"/>
        <v>0</v>
      </c>
      <c r="U259" s="107"/>
      <c r="V259" s="108">
        <f t="shared" si="448"/>
        <v>0</v>
      </c>
      <c r="W259" s="107"/>
      <c r="X259" s="108">
        <f t="shared" si="449"/>
        <v>0</v>
      </c>
      <c r="Y259" s="107"/>
      <c r="Z259" s="108">
        <f t="shared" si="450"/>
        <v>0</v>
      </c>
      <c r="AA259" s="107"/>
      <c r="AB259" s="108">
        <f t="shared" si="451"/>
        <v>0</v>
      </c>
      <c r="AC259" s="107"/>
      <c r="AD259" s="108">
        <f t="shared" si="452"/>
        <v>0</v>
      </c>
      <c r="AE259" s="109">
        <f t="shared" si="453"/>
        <v>0</v>
      </c>
      <c r="AF259" s="110"/>
      <c r="AG259" s="111"/>
      <c r="AH259" s="109">
        <f t="shared" si="454"/>
        <v>0</v>
      </c>
      <c r="AJ259" s="111"/>
    </row>
    <row r="260" spans="1:36" x14ac:dyDescent="0.25">
      <c r="A260" s="101" t="str">
        <f t="shared" si="368"/>
        <v>N</v>
      </c>
      <c r="B260" s="33"/>
      <c r="C260" s="34"/>
      <c r="D260" s="119"/>
      <c r="E260" s="120"/>
      <c r="F260" s="120"/>
      <c r="G260" s="111"/>
      <c r="H260" s="111"/>
      <c r="I260" s="4"/>
      <c r="J260" s="4"/>
      <c r="K260" s="135"/>
      <c r="L260" s="136"/>
      <c r="M260" s="135"/>
      <c r="N260" s="136"/>
      <c r="O260" s="135"/>
      <c r="P260" s="136"/>
      <c r="Q260" s="135"/>
      <c r="R260" s="136"/>
      <c r="S260" s="135"/>
      <c r="T260" s="136"/>
      <c r="U260" s="135"/>
      <c r="V260" s="136"/>
      <c r="W260" s="135"/>
      <c r="X260" s="136"/>
      <c r="Y260" s="135"/>
      <c r="Z260" s="136"/>
      <c r="AA260" s="135"/>
      <c r="AB260" s="136"/>
      <c r="AC260" s="135"/>
      <c r="AD260" s="136"/>
      <c r="AE260" s="132"/>
      <c r="AF260" s="110"/>
      <c r="AG260" s="111"/>
      <c r="AH260" s="132"/>
      <c r="AJ260" s="111"/>
    </row>
    <row r="261" spans="1:36" s="10" customFormat="1" x14ac:dyDescent="0.25">
      <c r="A261" s="1" t="s">
        <v>424</v>
      </c>
      <c r="B261" s="39"/>
      <c r="C261" s="16" t="s">
        <v>466</v>
      </c>
      <c r="D261" s="93"/>
      <c r="E261" s="16"/>
      <c r="F261" s="16"/>
      <c r="G261" s="17"/>
      <c r="H261" s="17"/>
      <c r="I261" s="17"/>
      <c r="J261" s="19">
        <f>ROUND(SUBTOTAL(9,J262:J361),0)</f>
        <v>1069517</v>
      </c>
      <c r="K261" s="94">
        <f>IF($J261=0,"%",+L261/$J261)</f>
        <v>0.19999962599939972</v>
      </c>
      <c r="L261" s="95">
        <f>ROUND(SUBTOTAL(9,L262:L361),0)</f>
        <v>213903</v>
      </c>
      <c r="M261" s="94">
        <f>IF($J261=0,"%",+N261/$J261)</f>
        <v>0.80000037400060031</v>
      </c>
      <c r="N261" s="95">
        <f t="shared" ref="N261:AE261" si="455">ROUND(SUBTOTAL(9,N262:N361),0)</f>
        <v>855614</v>
      </c>
      <c r="O261" s="94">
        <f>IF($J261=0,"%",+P261/$J261)</f>
        <v>0</v>
      </c>
      <c r="P261" s="95">
        <f t="shared" ref="P261" si="456">ROUND(SUBTOTAL(9,P262:P361),0)</f>
        <v>0</v>
      </c>
      <c r="Q261" s="94">
        <f>IF($J261=0,"%",+R261/$J261)</f>
        <v>0</v>
      </c>
      <c r="R261" s="95">
        <f t="shared" ref="R261" si="457">ROUND(SUBTOTAL(9,R262:R361),0)</f>
        <v>0</v>
      </c>
      <c r="S261" s="94">
        <f>IF($J261=0,"%",+T261/$J261)</f>
        <v>0</v>
      </c>
      <c r="T261" s="95">
        <f t="shared" ref="T261" si="458">ROUND(SUBTOTAL(9,T262:T361),0)</f>
        <v>0</v>
      </c>
      <c r="U261" s="94">
        <f>IF($J261=0,"%",+V261/$J261)</f>
        <v>0</v>
      </c>
      <c r="V261" s="95">
        <f t="shared" ref="V261" si="459">ROUND(SUBTOTAL(9,V262:V361),0)</f>
        <v>0</v>
      </c>
      <c r="W261" s="94">
        <f>IF($J261=0,"%",+X261/$J261)</f>
        <v>0</v>
      </c>
      <c r="X261" s="95">
        <f t="shared" ref="X261" si="460">ROUND(SUBTOTAL(9,X262:X361),0)</f>
        <v>0</v>
      </c>
      <c r="Y261" s="94">
        <f>IF($J261=0,"%",+Z261/$J261)</f>
        <v>0</v>
      </c>
      <c r="Z261" s="95">
        <f t="shared" ref="Z261" si="461">ROUND(SUBTOTAL(9,Z262:Z361),0)</f>
        <v>0</v>
      </c>
      <c r="AA261" s="94">
        <f>IF($J261=0,"%",+AB261/$J261)</f>
        <v>0</v>
      </c>
      <c r="AB261" s="95">
        <f t="shared" ref="AB261" si="462">ROUND(SUBTOTAL(9,AB262:AB361),0)</f>
        <v>0</v>
      </c>
      <c r="AC261" s="94">
        <f>IF($J261=0,"%",+AD261/$J261)</f>
        <v>0</v>
      </c>
      <c r="AD261" s="95">
        <f t="shared" si="455"/>
        <v>0</v>
      </c>
      <c r="AE261" s="96">
        <f t="shared" si="455"/>
        <v>1069517</v>
      </c>
      <c r="AF261" s="42"/>
      <c r="AG261" s="4"/>
      <c r="AH261" s="96">
        <f t="shared" ref="AH261" si="463">ROUND(SUBTOTAL(9,AH262:AH361),0)</f>
        <v>0</v>
      </c>
      <c r="AJ261" s="4"/>
    </row>
    <row r="262" spans="1:36" s="10" customFormat="1" x14ac:dyDescent="0.25">
      <c r="A262" s="1" t="str">
        <f t="shared" ref="A262:A326" si="464">IF(AE262&gt;0,"Y",IF(AE262&lt;0,"Y","N"))</f>
        <v>Y</v>
      </c>
      <c r="B262" s="21">
        <v>600</v>
      </c>
      <c r="C262" s="22" t="s">
        <v>2</v>
      </c>
      <c r="D262" s="97"/>
      <c r="E262" s="22"/>
      <c r="F262" s="22"/>
      <c r="G262" s="23"/>
      <c r="H262" s="23"/>
      <c r="I262" s="23"/>
      <c r="J262" s="24">
        <f t="shared" ref="J262" si="465">SUBTOTAL(9,J263:J329)</f>
        <v>498454</v>
      </c>
      <c r="K262" s="98"/>
      <c r="L262" s="99">
        <f t="shared" ref="L262:AE262" si="466">SUBTOTAL(9,L263:L329)</f>
        <v>99690.8</v>
      </c>
      <c r="M262" s="98"/>
      <c r="N262" s="99">
        <f t="shared" si="466"/>
        <v>398763.2</v>
      </c>
      <c r="O262" s="98"/>
      <c r="P262" s="99">
        <f t="shared" ref="P262" si="467">SUBTOTAL(9,P263:P329)</f>
        <v>0</v>
      </c>
      <c r="Q262" s="98"/>
      <c r="R262" s="99">
        <f t="shared" ref="R262" si="468">SUBTOTAL(9,R263:R329)</f>
        <v>0</v>
      </c>
      <c r="S262" s="98"/>
      <c r="T262" s="99">
        <f t="shared" ref="T262" si="469">SUBTOTAL(9,T263:T329)</f>
        <v>0</v>
      </c>
      <c r="U262" s="98"/>
      <c r="V262" s="99">
        <f t="shared" ref="V262" si="470">SUBTOTAL(9,V263:V329)</f>
        <v>0</v>
      </c>
      <c r="W262" s="98"/>
      <c r="X262" s="99">
        <f t="shared" ref="X262" si="471">SUBTOTAL(9,X263:X329)</f>
        <v>0</v>
      </c>
      <c r="Y262" s="98"/>
      <c r="Z262" s="99">
        <f t="shared" ref="Z262" si="472">SUBTOTAL(9,Z263:Z329)</f>
        <v>0</v>
      </c>
      <c r="AA262" s="98"/>
      <c r="AB262" s="99">
        <f t="shared" ref="AB262" si="473">SUBTOTAL(9,AB263:AB329)</f>
        <v>0</v>
      </c>
      <c r="AC262" s="98"/>
      <c r="AD262" s="99">
        <f t="shared" si="466"/>
        <v>0</v>
      </c>
      <c r="AE262" s="100">
        <f t="shared" si="466"/>
        <v>498454</v>
      </c>
      <c r="AF262" s="38"/>
      <c r="AG262" s="4"/>
      <c r="AH262" s="100">
        <f t="shared" ref="AH262" si="474">SUBTOTAL(9,AH263:AH329)</f>
        <v>0</v>
      </c>
      <c r="AJ262" s="4"/>
    </row>
    <row r="263" spans="1:36" x14ac:dyDescent="0.25">
      <c r="A263" s="101" t="str">
        <f t="shared" si="464"/>
        <v>N</v>
      </c>
      <c r="B263" s="26">
        <v>600</v>
      </c>
      <c r="C263" s="27" t="s">
        <v>2</v>
      </c>
      <c r="D263" s="102"/>
      <c r="E263" s="103"/>
      <c r="F263" s="103"/>
      <c r="G263" s="104"/>
      <c r="H263" s="105"/>
      <c r="I263" s="106">
        <f t="shared" ref="I263:I326" si="475">IF(+H263&gt;0,+D263*H263,+D263*F263*H263)</f>
        <v>0</v>
      </c>
      <c r="J263" s="29">
        <f t="shared" ref="J263:J326" si="476">+I263/J$2</f>
        <v>0</v>
      </c>
      <c r="K263" s="107"/>
      <c r="L263" s="108">
        <f t="shared" ref="L263:L326" si="477">+$J263*K263</f>
        <v>0</v>
      </c>
      <c r="M263" s="107"/>
      <c r="N263" s="108">
        <f t="shared" ref="N263:N326" si="478">+$J263*M263</f>
        <v>0</v>
      </c>
      <c r="O263" s="107"/>
      <c r="P263" s="108">
        <f t="shared" ref="P263:P326" si="479">+$J263*O263</f>
        <v>0</v>
      </c>
      <c r="Q263" s="107"/>
      <c r="R263" s="108">
        <f t="shared" ref="R263:R326" si="480">+$J263*Q263</f>
        <v>0</v>
      </c>
      <c r="S263" s="107"/>
      <c r="T263" s="108">
        <f t="shared" ref="T263:T326" si="481">+$J263*S263</f>
        <v>0</v>
      </c>
      <c r="U263" s="107"/>
      <c r="V263" s="108">
        <f t="shared" ref="V263:V326" si="482">+$J263*U263</f>
        <v>0</v>
      </c>
      <c r="W263" s="107"/>
      <c r="X263" s="108">
        <f t="shared" ref="X263:X326" si="483">+$J263*W263</f>
        <v>0</v>
      </c>
      <c r="Y263" s="107"/>
      <c r="Z263" s="108">
        <f t="shared" ref="Z263:Z326" si="484">+$J263*Y263</f>
        <v>0</v>
      </c>
      <c r="AA263" s="107"/>
      <c r="AB263" s="108">
        <f t="shared" ref="AB263:AB326" si="485">+$J263*AA263</f>
        <v>0</v>
      </c>
      <c r="AC263" s="107"/>
      <c r="AD263" s="108">
        <f t="shared" ref="AD263:AD326" si="486">+$J263*AC263</f>
        <v>0</v>
      </c>
      <c r="AE263" s="109">
        <f t="shared" ref="AE263:AE326" si="487">+L263+N263+P263+R263+T263+V263+X263+Z263+AB263+AD263</f>
        <v>0</v>
      </c>
      <c r="AF263" s="110"/>
      <c r="AG263" s="111"/>
      <c r="AH263" s="109">
        <f t="shared" ref="AH263:AH326" si="488">+J263-AE263</f>
        <v>0</v>
      </c>
      <c r="AJ263" s="111"/>
    </row>
    <row r="264" spans="1:36" x14ac:dyDescent="0.25">
      <c r="A264" s="101" t="str">
        <f t="shared" si="464"/>
        <v>N</v>
      </c>
      <c r="B264" s="26">
        <v>635</v>
      </c>
      <c r="C264" s="27" t="s">
        <v>467</v>
      </c>
      <c r="D264" s="102"/>
      <c r="E264" s="103"/>
      <c r="F264" s="103"/>
      <c r="G264" s="104"/>
      <c r="H264" s="105"/>
      <c r="I264" s="106">
        <f t="shared" si="475"/>
        <v>0</v>
      </c>
      <c r="J264" s="29">
        <f t="shared" si="476"/>
        <v>0</v>
      </c>
      <c r="K264" s="107"/>
      <c r="L264" s="108">
        <f t="shared" si="477"/>
        <v>0</v>
      </c>
      <c r="M264" s="107"/>
      <c r="N264" s="108">
        <f t="shared" si="478"/>
        <v>0</v>
      </c>
      <c r="O264" s="107"/>
      <c r="P264" s="108">
        <f t="shared" si="479"/>
        <v>0</v>
      </c>
      <c r="Q264" s="107"/>
      <c r="R264" s="108">
        <f t="shared" si="480"/>
        <v>0</v>
      </c>
      <c r="S264" s="107"/>
      <c r="T264" s="108">
        <f t="shared" si="481"/>
        <v>0</v>
      </c>
      <c r="U264" s="107"/>
      <c r="V264" s="108">
        <f t="shared" si="482"/>
        <v>0</v>
      </c>
      <c r="W264" s="107"/>
      <c r="X264" s="108">
        <f t="shared" si="483"/>
        <v>0</v>
      </c>
      <c r="Y264" s="107"/>
      <c r="Z264" s="108">
        <f t="shared" si="484"/>
        <v>0</v>
      </c>
      <c r="AA264" s="107"/>
      <c r="AB264" s="108">
        <f t="shared" si="485"/>
        <v>0</v>
      </c>
      <c r="AC264" s="107"/>
      <c r="AD264" s="108">
        <f t="shared" si="486"/>
        <v>0</v>
      </c>
      <c r="AE264" s="109">
        <f t="shared" si="487"/>
        <v>0</v>
      </c>
      <c r="AF264" s="110"/>
      <c r="AG264" s="111"/>
      <c r="AH264" s="109">
        <f t="shared" si="488"/>
        <v>0</v>
      </c>
      <c r="AJ264" s="111"/>
    </row>
    <row r="265" spans="1:36" x14ac:dyDescent="0.25">
      <c r="A265" s="101" t="str">
        <f t="shared" si="464"/>
        <v>N</v>
      </c>
      <c r="B265" s="26">
        <v>640</v>
      </c>
      <c r="C265" s="27" t="s">
        <v>468</v>
      </c>
      <c r="D265" s="102"/>
      <c r="E265" s="103"/>
      <c r="F265" s="103"/>
      <c r="G265" s="104"/>
      <c r="H265" s="105"/>
      <c r="I265" s="106">
        <f t="shared" si="475"/>
        <v>0</v>
      </c>
      <c r="J265" s="29">
        <f t="shared" si="476"/>
        <v>0</v>
      </c>
      <c r="K265" s="107"/>
      <c r="L265" s="108">
        <f t="shared" si="477"/>
        <v>0</v>
      </c>
      <c r="M265" s="107"/>
      <c r="N265" s="108">
        <f t="shared" si="478"/>
        <v>0</v>
      </c>
      <c r="O265" s="107"/>
      <c r="P265" s="108">
        <f t="shared" si="479"/>
        <v>0</v>
      </c>
      <c r="Q265" s="107"/>
      <c r="R265" s="108">
        <f t="shared" si="480"/>
        <v>0</v>
      </c>
      <c r="S265" s="107"/>
      <c r="T265" s="108">
        <f t="shared" si="481"/>
        <v>0</v>
      </c>
      <c r="U265" s="107"/>
      <c r="V265" s="108">
        <f t="shared" si="482"/>
        <v>0</v>
      </c>
      <c r="W265" s="107"/>
      <c r="X265" s="108">
        <f t="shared" si="483"/>
        <v>0</v>
      </c>
      <c r="Y265" s="107"/>
      <c r="Z265" s="108">
        <f t="shared" si="484"/>
        <v>0</v>
      </c>
      <c r="AA265" s="107"/>
      <c r="AB265" s="108">
        <f t="shared" si="485"/>
        <v>0</v>
      </c>
      <c r="AC265" s="107"/>
      <c r="AD265" s="108">
        <f t="shared" si="486"/>
        <v>0</v>
      </c>
      <c r="AE265" s="109">
        <f t="shared" si="487"/>
        <v>0</v>
      </c>
      <c r="AF265" s="110"/>
      <c r="AG265" s="111"/>
      <c r="AH265" s="109">
        <f t="shared" si="488"/>
        <v>0</v>
      </c>
      <c r="AJ265" s="111"/>
    </row>
    <row r="266" spans="1:36" x14ac:dyDescent="0.25">
      <c r="A266" s="101" t="str">
        <f t="shared" si="464"/>
        <v>N</v>
      </c>
      <c r="B266" s="26">
        <v>650</v>
      </c>
      <c r="C266" s="27" t="s">
        <v>469</v>
      </c>
      <c r="D266" s="102"/>
      <c r="E266" s="103"/>
      <c r="F266" s="103"/>
      <c r="G266" s="104"/>
      <c r="H266" s="105"/>
      <c r="I266" s="106">
        <f t="shared" si="475"/>
        <v>0</v>
      </c>
      <c r="J266" s="29">
        <f t="shared" si="476"/>
        <v>0</v>
      </c>
      <c r="K266" s="107"/>
      <c r="L266" s="108">
        <f t="shared" si="477"/>
        <v>0</v>
      </c>
      <c r="M266" s="107"/>
      <c r="N266" s="108">
        <f t="shared" si="478"/>
        <v>0</v>
      </c>
      <c r="O266" s="107"/>
      <c r="P266" s="108">
        <f t="shared" si="479"/>
        <v>0</v>
      </c>
      <c r="Q266" s="107"/>
      <c r="R266" s="108">
        <f t="shared" si="480"/>
        <v>0</v>
      </c>
      <c r="S266" s="107"/>
      <c r="T266" s="108">
        <f t="shared" si="481"/>
        <v>0</v>
      </c>
      <c r="U266" s="107"/>
      <c r="V266" s="108">
        <f t="shared" si="482"/>
        <v>0</v>
      </c>
      <c r="W266" s="107"/>
      <c r="X266" s="108">
        <f t="shared" si="483"/>
        <v>0</v>
      </c>
      <c r="Y266" s="107"/>
      <c r="Z266" s="108">
        <f t="shared" si="484"/>
        <v>0</v>
      </c>
      <c r="AA266" s="107"/>
      <c r="AB266" s="108">
        <f t="shared" si="485"/>
        <v>0</v>
      </c>
      <c r="AC266" s="107"/>
      <c r="AD266" s="108">
        <f t="shared" si="486"/>
        <v>0</v>
      </c>
      <c r="AE266" s="109">
        <f t="shared" si="487"/>
        <v>0</v>
      </c>
      <c r="AF266" s="110"/>
      <c r="AG266" s="111"/>
      <c r="AH266" s="109">
        <f t="shared" si="488"/>
        <v>0</v>
      </c>
      <c r="AJ266" s="111"/>
    </row>
    <row r="267" spans="1:36" x14ac:dyDescent="0.25">
      <c r="A267" s="101" t="str">
        <f t="shared" si="464"/>
        <v>N</v>
      </c>
      <c r="B267" s="26">
        <v>6000</v>
      </c>
      <c r="C267" s="27" t="s">
        <v>2</v>
      </c>
      <c r="D267" s="102"/>
      <c r="E267" s="103"/>
      <c r="F267" s="103"/>
      <c r="G267" s="104"/>
      <c r="H267" s="105"/>
      <c r="I267" s="106">
        <f t="shared" si="475"/>
        <v>0</v>
      </c>
      <c r="J267" s="29">
        <f t="shared" si="476"/>
        <v>0</v>
      </c>
      <c r="K267" s="107"/>
      <c r="L267" s="108">
        <f t="shared" si="477"/>
        <v>0</v>
      </c>
      <c r="M267" s="107"/>
      <c r="N267" s="108">
        <f t="shared" si="478"/>
        <v>0</v>
      </c>
      <c r="O267" s="107"/>
      <c r="P267" s="108">
        <f t="shared" si="479"/>
        <v>0</v>
      </c>
      <c r="Q267" s="107"/>
      <c r="R267" s="108">
        <f t="shared" si="480"/>
        <v>0</v>
      </c>
      <c r="S267" s="107"/>
      <c r="T267" s="108">
        <f t="shared" si="481"/>
        <v>0</v>
      </c>
      <c r="U267" s="107"/>
      <c r="V267" s="108">
        <f t="shared" si="482"/>
        <v>0</v>
      </c>
      <c r="W267" s="107"/>
      <c r="X267" s="108">
        <f t="shared" si="483"/>
        <v>0</v>
      </c>
      <c r="Y267" s="107"/>
      <c r="Z267" s="108">
        <f t="shared" si="484"/>
        <v>0</v>
      </c>
      <c r="AA267" s="107"/>
      <c r="AB267" s="108">
        <f t="shared" si="485"/>
        <v>0</v>
      </c>
      <c r="AC267" s="107"/>
      <c r="AD267" s="108">
        <f t="shared" si="486"/>
        <v>0</v>
      </c>
      <c r="AE267" s="109">
        <f t="shared" si="487"/>
        <v>0</v>
      </c>
      <c r="AF267" s="110"/>
      <c r="AG267" s="111"/>
      <c r="AH267" s="109">
        <f t="shared" si="488"/>
        <v>0</v>
      </c>
      <c r="AJ267" s="111"/>
    </row>
    <row r="268" spans="1:36" s="131" customFormat="1" x14ac:dyDescent="0.25">
      <c r="A268" s="124" t="str">
        <f t="shared" si="464"/>
        <v>Y</v>
      </c>
      <c r="B268" s="26">
        <v>6001</v>
      </c>
      <c r="C268" s="125" t="s">
        <v>118</v>
      </c>
      <c r="D268" s="102">
        <v>48</v>
      </c>
      <c r="E268" s="103" t="s">
        <v>892</v>
      </c>
      <c r="F268" s="103">
        <v>1</v>
      </c>
      <c r="G268" s="104">
        <v>1</v>
      </c>
      <c r="H268" s="105">
        <v>10384.458333333334</v>
      </c>
      <c r="I268" s="126">
        <f>IF(+H268&gt;0,+D268*H268,+D268*F268*H268)</f>
        <v>498454</v>
      </c>
      <c r="J268" s="127">
        <f t="shared" si="476"/>
        <v>498454</v>
      </c>
      <c r="K268" s="107">
        <v>0.2</v>
      </c>
      <c r="L268" s="129">
        <f t="shared" si="477"/>
        <v>99690.8</v>
      </c>
      <c r="M268" s="107">
        <v>0.8</v>
      </c>
      <c r="N268" s="129">
        <f t="shared" si="478"/>
        <v>398763.2</v>
      </c>
      <c r="O268" s="107"/>
      <c r="P268" s="129">
        <f t="shared" si="479"/>
        <v>0</v>
      </c>
      <c r="Q268" s="107"/>
      <c r="R268" s="129">
        <f t="shared" si="480"/>
        <v>0</v>
      </c>
      <c r="S268" s="107"/>
      <c r="T268" s="129">
        <f t="shared" si="481"/>
        <v>0</v>
      </c>
      <c r="U268" s="107"/>
      <c r="V268" s="129">
        <f t="shared" si="482"/>
        <v>0</v>
      </c>
      <c r="W268" s="107"/>
      <c r="X268" s="129">
        <f t="shared" si="483"/>
        <v>0</v>
      </c>
      <c r="Y268" s="107"/>
      <c r="Z268" s="129">
        <f t="shared" si="484"/>
        <v>0</v>
      </c>
      <c r="AA268" s="107"/>
      <c r="AB268" s="129">
        <f t="shared" si="485"/>
        <v>0</v>
      </c>
      <c r="AC268" s="107"/>
      <c r="AD268" s="129">
        <f t="shared" si="486"/>
        <v>0</v>
      </c>
      <c r="AE268" s="109">
        <f t="shared" si="487"/>
        <v>498454</v>
      </c>
      <c r="AF268" s="110"/>
      <c r="AG268" s="111"/>
      <c r="AH268" s="109">
        <f t="shared" si="488"/>
        <v>0</v>
      </c>
      <c r="AJ268" s="130"/>
    </row>
    <row r="269" spans="1:36" x14ac:dyDescent="0.25">
      <c r="A269" s="101" t="str">
        <f t="shared" si="464"/>
        <v>N</v>
      </c>
      <c r="B269" s="26">
        <v>6002</v>
      </c>
      <c r="C269" s="27" t="s">
        <v>119</v>
      </c>
      <c r="D269" s="102"/>
      <c r="E269" s="103"/>
      <c r="F269" s="103"/>
      <c r="G269" s="104"/>
      <c r="H269" s="105"/>
      <c r="I269" s="106">
        <f t="shared" si="475"/>
        <v>0</v>
      </c>
      <c r="J269" s="29">
        <f t="shared" si="476"/>
        <v>0</v>
      </c>
      <c r="K269" s="107"/>
      <c r="L269" s="108">
        <f t="shared" si="477"/>
        <v>0</v>
      </c>
      <c r="M269" s="107"/>
      <c r="N269" s="108">
        <f t="shared" si="478"/>
        <v>0</v>
      </c>
      <c r="O269" s="107"/>
      <c r="P269" s="108">
        <f t="shared" si="479"/>
        <v>0</v>
      </c>
      <c r="Q269" s="107"/>
      <c r="R269" s="108">
        <f t="shared" si="480"/>
        <v>0</v>
      </c>
      <c r="S269" s="107"/>
      <c r="T269" s="108">
        <f t="shared" si="481"/>
        <v>0</v>
      </c>
      <c r="U269" s="107"/>
      <c r="V269" s="108">
        <f t="shared" si="482"/>
        <v>0</v>
      </c>
      <c r="W269" s="107"/>
      <c r="X269" s="108">
        <f t="shared" si="483"/>
        <v>0</v>
      </c>
      <c r="Y269" s="107"/>
      <c r="Z269" s="108">
        <f t="shared" si="484"/>
        <v>0</v>
      </c>
      <c r="AA269" s="107"/>
      <c r="AB269" s="108">
        <f t="shared" si="485"/>
        <v>0</v>
      </c>
      <c r="AC269" s="107"/>
      <c r="AD269" s="108">
        <f t="shared" si="486"/>
        <v>0</v>
      </c>
      <c r="AE269" s="109">
        <f t="shared" si="487"/>
        <v>0</v>
      </c>
      <c r="AF269" s="110"/>
      <c r="AG269" s="111"/>
      <c r="AH269" s="109">
        <f t="shared" si="488"/>
        <v>0</v>
      </c>
      <c r="AJ269" s="111"/>
    </row>
    <row r="270" spans="1:36" x14ac:dyDescent="0.25">
      <c r="A270" s="101" t="str">
        <f t="shared" si="464"/>
        <v>N</v>
      </c>
      <c r="B270" s="26">
        <v>6003</v>
      </c>
      <c r="C270" s="27" t="s">
        <v>120</v>
      </c>
      <c r="D270" s="102"/>
      <c r="E270" s="103"/>
      <c r="F270" s="103"/>
      <c r="G270" s="104"/>
      <c r="H270" s="105"/>
      <c r="I270" s="106">
        <f t="shared" si="475"/>
        <v>0</v>
      </c>
      <c r="J270" s="29">
        <f t="shared" si="476"/>
        <v>0</v>
      </c>
      <c r="K270" s="107"/>
      <c r="L270" s="108">
        <f t="shared" si="477"/>
        <v>0</v>
      </c>
      <c r="M270" s="107"/>
      <c r="N270" s="108">
        <f t="shared" si="478"/>
        <v>0</v>
      </c>
      <c r="O270" s="107"/>
      <c r="P270" s="108">
        <f t="shared" si="479"/>
        <v>0</v>
      </c>
      <c r="Q270" s="107"/>
      <c r="R270" s="108">
        <f t="shared" si="480"/>
        <v>0</v>
      </c>
      <c r="S270" s="107"/>
      <c r="T270" s="108">
        <f t="shared" si="481"/>
        <v>0</v>
      </c>
      <c r="U270" s="107"/>
      <c r="V270" s="108">
        <f t="shared" si="482"/>
        <v>0</v>
      </c>
      <c r="W270" s="107"/>
      <c r="X270" s="108">
        <f t="shared" si="483"/>
        <v>0</v>
      </c>
      <c r="Y270" s="107"/>
      <c r="Z270" s="108">
        <f t="shared" si="484"/>
        <v>0</v>
      </c>
      <c r="AA270" s="107"/>
      <c r="AB270" s="108">
        <f t="shared" si="485"/>
        <v>0</v>
      </c>
      <c r="AC270" s="107"/>
      <c r="AD270" s="108">
        <f t="shared" si="486"/>
        <v>0</v>
      </c>
      <c r="AE270" s="109">
        <f t="shared" si="487"/>
        <v>0</v>
      </c>
      <c r="AF270" s="110"/>
      <c r="AG270" s="111"/>
      <c r="AH270" s="109">
        <f t="shared" si="488"/>
        <v>0</v>
      </c>
      <c r="AJ270" s="111"/>
    </row>
    <row r="271" spans="1:36" x14ac:dyDescent="0.25">
      <c r="A271" s="101" t="str">
        <f t="shared" si="464"/>
        <v>N</v>
      </c>
      <c r="B271" s="26">
        <v>6004</v>
      </c>
      <c r="C271" s="27" t="s">
        <v>121</v>
      </c>
      <c r="D271" s="102"/>
      <c r="E271" s="103"/>
      <c r="F271" s="103"/>
      <c r="G271" s="104"/>
      <c r="H271" s="105"/>
      <c r="I271" s="106">
        <f t="shared" si="475"/>
        <v>0</v>
      </c>
      <c r="J271" s="29">
        <f t="shared" si="476"/>
        <v>0</v>
      </c>
      <c r="K271" s="107"/>
      <c r="L271" s="108">
        <f t="shared" si="477"/>
        <v>0</v>
      </c>
      <c r="M271" s="107"/>
      <c r="N271" s="108">
        <f t="shared" si="478"/>
        <v>0</v>
      </c>
      <c r="O271" s="107"/>
      <c r="P271" s="108">
        <f t="shared" si="479"/>
        <v>0</v>
      </c>
      <c r="Q271" s="107"/>
      <c r="R271" s="108">
        <f t="shared" si="480"/>
        <v>0</v>
      </c>
      <c r="S271" s="107"/>
      <c r="T271" s="108">
        <f t="shared" si="481"/>
        <v>0</v>
      </c>
      <c r="U271" s="107"/>
      <c r="V271" s="108">
        <f t="shared" si="482"/>
        <v>0</v>
      </c>
      <c r="W271" s="107"/>
      <c r="X271" s="108">
        <f t="shared" si="483"/>
        <v>0</v>
      </c>
      <c r="Y271" s="107"/>
      <c r="Z271" s="108">
        <f t="shared" si="484"/>
        <v>0</v>
      </c>
      <c r="AA271" s="107"/>
      <c r="AB271" s="108">
        <f t="shared" si="485"/>
        <v>0</v>
      </c>
      <c r="AC271" s="107"/>
      <c r="AD271" s="108">
        <f t="shared" si="486"/>
        <v>0</v>
      </c>
      <c r="AE271" s="109">
        <f t="shared" si="487"/>
        <v>0</v>
      </c>
      <c r="AF271" s="110"/>
      <c r="AG271" s="111"/>
      <c r="AH271" s="109">
        <f t="shared" si="488"/>
        <v>0</v>
      </c>
      <c r="AJ271" s="111"/>
    </row>
    <row r="272" spans="1:36" x14ac:dyDescent="0.25">
      <c r="A272" s="101" t="str">
        <f t="shared" si="464"/>
        <v>N</v>
      </c>
      <c r="B272" s="26">
        <v>6005</v>
      </c>
      <c r="C272" s="27" t="s">
        <v>122</v>
      </c>
      <c r="D272" s="102"/>
      <c r="E272" s="103"/>
      <c r="F272" s="103"/>
      <c r="G272" s="104"/>
      <c r="H272" s="105"/>
      <c r="I272" s="106">
        <f t="shared" si="475"/>
        <v>0</v>
      </c>
      <c r="J272" s="29">
        <f t="shared" si="476"/>
        <v>0</v>
      </c>
      <c r="K272" s="107"/>
      <c r="L272" s="108">
        <f t="shared" si="477"/>
        <v>0</v>
      </c>
      <c r="M272" s="107"/>
      <c r="N272" s="108">
        <f t="shared" si="478"/>
        <v>0</v>
      </c>
      <c r="O272" s="107"/>
      <c r="P272" s="108">
        <f t="shared" si="479"/>
        <v>0</v>
      </c>
      <c r="Q272" s="107"/>
      <c r="R272" s="108">
        <f t="shared" si="480"/>
        <v>0</v>
      </c>
      <c r="S272" s="107"/>
      <c r="T272" s="108">
        <f t="shared" si="481"/>
        <v>0</v>
      </c>
      <c r="U272" s="107"/>
      <c r="V272" s="108">
        <f t="shared" si="482"/>
        <v>0</v>
      </c>
      <c r="W272" s="107"/>
      <c r="X272" s="108">
        <f t="shared" si="483"/>
        <v>0</v>
      </c>
      <c r="Y272" s="107"/>
      <c r="Z272" s="108">
        <f t="shared" si="484"/>
        <v>0</v>
      </c>
      <c r="AA272" s="107"/>
      <c r="AB272" s="108">
        <f t="shared" si="485"/>
        <v>0</v>
      </c>
      <c r="AC272" s="107"/>
      <c r="AD272" s="108">
        <f t="shared" si="486"/>
        <v>0</v>
      </c>
      <c r="AE272" s="109">
        <f t="shared" si="487"/>
        <v>0</v>
      </c>
      <c r="AF272" s="110"/>
      <c r="AG272" s="111"/>
      <c r="AH272" s="109">
        <f t="shared" si="488"/>
        <v>0</v>
      </c>
      <c r="AJ272" s="111"/>
    </row>
    <row r="273" spans="1:36" x14ac:dyDescent="0.25">
      <c r="A273" s="101" t="str">
        <f t="shared" si="464"/>
        <v>N</v>
      </c>
      <c r="B273" s="26">
        <v>6006</v>
      </c>
      <c r="C273" s="27" t="s">
        <v>123</v>
      </c>
      <c r="D273" s="102"/>
      <c r="E273" s="103"/>
      <c r="F273" s="103"/>
      <c r="G273" s="104"/>
      <c r="H273" s="105"/>
      <c r="I273" s="106">
        <f t="shared" si="475"/>
        <v>0</v>
      </c>
      <c r="J273" s="29">
        <f t="shared" si="476"/>
        <v>0</v>
      </c>
      <c r="K273" s="107"/>
      <c r="L273" s="108">
        <f t="shared" si="477"/>
        <v>0</v>
      </c>
      <c r="M273" s="107"/>
      <c r="N273" s="108">
        <f t="shared" si="478"/>
        <v>0</v>
      </c>
      <c r="O273" s="107"/>
      <c r="P273" s="108">
        <f t="shared" si="479"/>
        <v>0</v>
      </c>
      <c r="Q273" s="107"/>
      <c r="R273" s="108">
        <f t="shared" si="480"/>
        <v>0</v>
      </c>
      <c r="S273" s="107"/>
      <c r="T273" s="108">
        <f t="shared" si="481"/>
        <v>0</v>
      </c>
      <c r="U273" s="107"/>
      <c r="V273" s="108">
        <f t="shared" si="482"/>
        <v>0</v>
      </c>
      <c r="W273" s="107"/>
      <c r="X273" s="108">
        <f t="shared" si="483"/>
        <v>0</v>
      </c>
      <c r="Y273" s="107"/>
      <c r="Z273" s="108">
        <f t="shared" si="484"/>
        <v>0</v>
      </c>
      <c r="AA273" s="107"/>
      <c r="AB273" s="108">
        <f t="shared" si="485"/>
        <v>0</v>
      </c>
      <c r="AC273" s="107"/>
      <c r="AD273" s="108">
        <f t="shared" si="486"/>
        <v>0</v>
      </c>
      <c r="AE273" s="109">
        <f t="shared" si="487"/>
        <v>0</v>
      </c>
      <c r="AF273" s="110"/>
      <c r="AG273" s="111"/>
      <c r="AH273" s="109">
        <f t="shared" si="488"/>
        <v>0</v>
      </c>
      <c r="AJ273" s="111"/>
    </row>
    <row r="274" spans="1:36" x14ac:dyDescent="0.25">
      <c r="A274" s="101" t="str">
        <f t="shared" si="464"/>
        <v>N</v>
      </c>
      <c r="B274" s="26">
        <v>6007</v>
      </c>
      <c r="C274" s="27" t="s">
        <v>124</v>
      </c>
      <c r="D274" s="102"/>
      <c r="E274" s="103"/>
      <c r="F274" s="103"/>
      <c r="G274" s="104"/>
      <c r="H274" s="105"/>
      <c r="I274" s="106">
        <f t="shared" si="475"/>
        <v>0</v>
      </c>
      <c r="J274" s="29">
        <f t="shared" si="476"/>
        <v>0</v>
      </c>
      <c r="K274" s="107"/>
      <c r="L274" s="108">
        <f t="shared" si="477"/>
        <v>0</v>
      </c>
      <c r="M274" s="107"/>
      <c r="N274" s="108">
        <f t="shared" si="478"/>
        <v>0</v>
      </c>
      <c r="O274" s="107"/>
      <c r="P274" s="108">
        <f t="shared" si="479"/>
        <v>0</v>
      </c>
      <c r="Q274" s="107"/>
      <c r="R274" s="108">
        <f t="shared" si="480"/>
        <v>0</v>
      </c>
      <c r="S274" s="107"/>
      <c r="T274" s="108">
        <f t="shared" si="481"/>
        <v>0</v>
      </c>
      <c r="U274" s="107"/>
      <c r="V274" s="108">
        <f t="shared" si="482"/>
        <v>0</v>
      </c>
      <c r="W274" s="107"/>
      <c r="X274" s="108">
        <f t="shared" si="483"/>
        <v>0</v>
      </c>
      <c r="Y274" s="107"/>
      <c r="Z274" s="108">
        <f t="shared" si="484"/>
        <v>0</v>
      </c>
      <c r="AA274" s="107"/>
      <c r="AB274" s="108">
        <f t="shared" si="485"/>
        <v>0</v>
      </c>
      <c r="AC274" s="107"/>
      <c r="AD274" s="108">
        <f t="shared" si="486"/>
        <v>0</v>
      </c>
      <c r="AE274" s="109">
        <f t="shared" si="487"/>
        <v>0</v>
      </c>
      <c r="AF274" s="110"/>
      <c r="AG274" s="111"/>
      <c r="AH274" s="109">
        <f t="shared" si="488"/>
        <v>0</v>
      </c>
      <c r="AJ274" s="111"/>
    </row>
    <row r="275" spans="1:36" x14ac:dyDescent="0.25">
      <c r="A275" s="101" t="str">
        <f t="shared" si="464"/>
        <v>N</v>
      </c>
      <c r="B275" s="26">
        <v>6009</v>
      </c>
      <c r="C275" s="27" t="s">
        <v>125</v>
      </c>
      <c r="D275" s="102"/>
      <c r="E275" s="103"/>
      <c r="F275" s="103"/>
      <c r="G275" s="104"/>
      <c r="H275" s="105"/>
      <c r="I275" s="106">
        <f t="shared" si="475"/>
        <v>0</v>
      </c>
      <c r="J275" s="29">
        <f t="shared" si="476"/>
        <v>0</v>
      </c>
      <c r="K275" s="107"/>
      <c r="L275" s="108">
        <f t="shared" si="477"/>
        <v>0</v>
      </c>
      <c r="M275" s="107"/>
      <c r="N275" s="108">
        <f t="shared" si="478"/>
        <v>0</v>
      </c>
      <c r="O275" s="107"/>
      <c r="P275" s="108">
        <f t="shared" si="479"/>
        <v>0</v>
      </c>
      <c r="Q275" s="107"/>
      <c r="R275" s="108">
        <f t="shared" si="480"/>
        <v>0</v>
      </c>
      <c r="S275" s="107"/>
      <c r="T275" s="108">
        <f t="shared" si="481"/>
        <v>0</v>
      </c>
      <c r="U275" s="107"/>
      <c r="V275" s="108">
        <f t="shared" si="482"/>
        <v>0</v>
      </c>
      <c r="W275" s="107"/>
      <c r="X275" s="108">
        <f t="shared" si="483"/>
        <v>0</v>
      </c>
      <c r="Y275" s="107"/>
      <c r="Z275" s="108">
        <f t="shared" si="484"/>
        <v>0</v>
      </c>
      <c r="AA275" s="107"/>
      <c r="AB275" s="108">
        <f t="shared" si="485"/>
        <v>0</v>
      </c>
      <c r="AC275" s="107"/>
      <c r="AD275" s="108">
        <f t="shared" si="486"/>
        <v>0</v>
      </c>
      <c r="AE275" s="109">
        <f t="shared" si="487"/>
        <v>0</v>
      </c>
      <c r="AF275" s="110"/>
      <c r="AG275" s="111"/>
      <c r="AH275" s="109">
        <f t="shared" si="488"/>
        <v>0</v>
      </c>
      <c r="AJ275" s="111"/>
    </row>
    <row r="276" spans="1:36" x14ac:dyDescent="0.25">
      <c r="A276" s="101" t="str">
        <f t="shared" si="464"/>
        <v>N</v>
      </c>
      <c r="B276" s="26">
        <v>6011</v>
      </c>
      <c r="C276" s="27" t="s">
        <v>126</v>
      </c>
      <c r="D276" s="102"/>
      <c r="E276" s="103"/>
      <c r="F276" s="103"/>
      <c r="G276" s="104"/>
      <c r="H276" s="105"/>
      <c r="I276" s="106">
        <f t="shared" si="475"/>
        <v>0</v>
      </c>
      <c r="J276" s="29">
        <f t="shared" si="476"/>
        <v>0</v>
      </c>
      <c r="K276" s="107"/>
      <c r="L276" s="108">
        <f t="shared" si="477"/>
        <v>0</v>
      </c>
      <c r="M276" s="107"/>
      <c r="N276" s="108">
        <f t="shared" si="478"/>
        <v>0</v>
      </c>
      <c r="O276" s="107"/>
      <c r="P276" s="108">
        <f t="shared" si="479"/>
        <v>0</v>
      </c>
      <c r="Q276" s="107"/>
      <c r="R276" s="108">
        <f t="shared" si="480"/>
        <v>0</v>
      </c>
      <c r="S276" s="107"/>
      <c r="T276" s="108">
        <f t="shared" si="481"/>
        <v>0</v>
      </c>
      <c r="U276" s="107"/>
      <c r="V276" s="108">
        <f t="shared" si="482"/>
        <v>0</v>
      </c>
      <c r="W276" s="107"/>
      <c r="X276" s="108">
        <f t="shared" si="483"/>
        <v>0</v>
      </c>
      <c r="Y276" s="107"/>
      <c r="Z276" s="108">
        <f t="shared" si="484"/>
        <v>0</v>
      </c>
      <c r="AA276" s="107"/>
      <c r="AB276" s="108">
        <f t="shared" si="485"/>
        <v>0</v>
      </c>
      <c r="AC276" s="107"/>
      <c r="AD276" s="108">
        <f t="shared" si="486"/>
        <v>0</v>
      </c>
      <c r="AE276" s="109">
        <f t="shared" si="487"/>
        <v>0</v>
      </c>
      <c r="AF276" s="110"/>
      <c r="AG276" s="111"/>
      <c r="AH276" s="109">
        <f t="shared" si="488"/>
        <v>0</v>
      </c>
      <c r="AJ276" s="111"/>
    </row>
    <row r="277" spans="1:36" x14ac:dyDescent="0.25">
      <c r="A277" s="101" t="str">
        <f t="shared" si="464"/>
        <v>N</v>
      </c>
      <c r="B277" s="26">
        <v>6012</v>
      </c>
      <c r="C277" s="27" t="s">
        <v>127</v>
      </c>
      <c r="D277" s="102"/>
      <c r="E277" s="103"/>
      <c r="F277" s="103"/>
      <c r="G277" s="104"/>
      <c r="H277" s="105"/>
      <c r="I277" s="106">
        <f t="shared" si="475"/>
        <v>0</v>
      </c>
      <c r="J277" s="29">
        <f t="shared" si="476"/>
        <v>0</v>
      </c>
      <c r="K277" s="107"/>
      <c r="L277" s="108">
        <f t="shared" si="477"/>
        <v>0</v>
      </c>
      <c r="M277" s="107"/>
      <c r="N277" s="108">
        <f t="shared" si="478"/>
        <v>0</v>
      </c>
      <c r="O277" s="107"/>
      <c r="P277" s="108">
        <f t="shared" si="479"/>
        <v>0</v>
      </c>
      <c r="Q277" s="107"/>
      <c r="R277" s="108">
        <f t="shared" si="480"/>
        <v>0</v>
      </c>
      <c r="S277" s="107"/>
      <c r="T277" s="108">
        <f t="shared" si="481"/>
        <v>0</v>
      </c>
      <c r="U277" s="107"/>
      <c r="V277" s="108">
        <f t="shared" si="482"/>
        <v>0</v>
      </c>
      <c r="W277" s="107"/>
      <c r="X277" s="108">
        <f t="shared" si="483"/>
        <v>0</v>
      </c>
      <c r="Y277" s="107"/>
      <c r="Z277" s="108">
        <f t="shared" si="484"/>
        <v>0</v>
      </c>
      <c r="AA277" s="107"/>
      <c r="AB277" s="108">
        <f t="shared" si="485"/>
        <v>0</v>
      </c>
      <c r="AC277" s="107"/>
      <c r="AD277" s="108">
        <f t="shared" si="486"/>
        <v>0</v>
      </c>
      <c r="AE277" s="109">
        <f t="shared" si="487"/>
        <v>0</v>
      </c>
      <c r="AF277" s="110"/>
      <c r="AG277" s="111"/>
      <c r="AH277" s="109">
        <f t="shared" si="488"/>
        <v>0</v>
      </c>
      <c r="AJ277" s="111"/>
    </row>
    <row r="278" spans="1:36" x14ac:dyDescent="0.25">
      <c r="A278" s="101" t="str">
        <f t="shared" si="464"/>
        <v>N</v>
      </c>
      <c r="B278" s="26">
        <v>6013</v>
      </c>
      <c r="C278" s="27" t="s">
        <v>128</v>
      </c>
      <c r="D278" s="102"/>
      <c r="E278" s="103"/>
      <c r="F278" s="103"/>
      <c r="G278" s="104"/>
      <c r="H278" s="105"/>
      <c r="I278" s="106">
        <f t="shared" si="475"/>
        <v>0</v>
      </c>
      <c r="J278" s="29">
        <f t="shared" si="476"/>
        <v>0</v>
      </c>
      <c r="K278" s="107"/>
      <c r="L278" s="108">
        <f t="shared" si="477"/>
        <v>0</v>
      </c>
      <c r="M278" s="107"/>
      <c r="N278" s="108">
        <f t="shared" si="478"/>
        <v>0</v>
      </c>
      <c r="O278" s="107"/>
      <c r="P278" s="108">
        <f t="shared" si="479"/>
        <v>0</v>
      </c>
      <c r="Q278" s="107"/>
      <c r="R278" s="108">
        <f t="shared" si="480"/>
        <v>0</v>
      </c>
      <c r="S278" s="107"/>
      <c r="T278" s="108">
        <f t="shared" si="481"/>
        <v>0</v>
      </c>
      <c r="U278" s="107"/>
      <c r="V278" s="108">
        <f t="shared" si="482"/>
        <v>0</v>
      </c>
      <c r="W278" s="107"/>
      <c r="X278" s="108">
        <f t="shared" si="483"/>
        <v>0</v>
      </c>
      <c r="Y278" s="107"/>
      <c r="Z278" s="108">
        <f t="shared" si="484"/>
        <v>0</v>
      </c>
      <c r="AA278" s="107"/>
      <c r="AB278" s="108">
        <f t="shared" si="485"/>
        <v>0</v>
      </c>
      <c r="AC278" s="107"/>
      <c r="AD278" s="108">
        <f t="shared" si="486"/>
        <v>0</v>
      </c>
      <c r="AE278" s="109">
        <f t="shared" si="487"/>
        <v>0</v>
      </c>
      <c r="AF278" s="110"/>
      <c r="AG278" s="111"/>
      <c r="AH278" s="109">
        <f t="shared" si="488"/>
        <v>0</v>
      </c>
      <c r="AJ278" s="111"/>
    </row>
    <row r="279" spans="1:36" x14ac:dyDescent="0.25">
      <c r="A279" s="101" t="str">
        <f t="shared" si="464"/>
        <v>N</v>
      </c>
      <c r="B279" s="26">
        <v>6014</v>
      </c>
      <c r="C279" s="27" t="s">
        <v>470</v>
      </c>
      <c r="D279" s="102"/>
      <c r="E279" s="103"/>
      <c r="F279" s="103"/>
      <c r="G279" s="104"/>
      <c r="H279" s="105"/>
      <c r="I279" s="106">
        <f t="shared" si="475"/>
        <v>0</v>
      </c>
      <c r="J279" s="29">
        <f t="shared" si="476"/>
        <v>0</v>
      </c>
      <c r="K279" s="107"/>
      <c r="L279" s="108">
        <f t="shared" si="477"/>
        <v>0</v>
      </c>
      <c r="M279" s="107"/>
      <c r="N279" s="108">
        <f t="shared" si="478"/>
        <v>0</v>
      </c>
      <c r="O279" s="107"/>
      <c r="P279" s="108">
        <f t="shared" si="479"/>
        <v>0</v>
      </c>
      <c r="Q279" s="107"/>
      <c r="R279" s="108">
        <f t="shared" si="480"/>
        <v>0</v>
      </c>
      <c r="S279" s="107"/>
      <c r="T279" s="108">
        <f t="shared" si="481"/>
        <v>0</v>
      </c>
      <c r="U279" s="107"/>
      <c r="V279" s="108">
        <f t="shared" si="482"/>
        <v>0</v>
      </c>
      <c r="W279" s="107"/>
      <c r="X279" s="108">
        <f t="shared" si="483"/>
        <v>0</v>
      </c>
      <c r="Y279" s="107"/>
      <c r="Z279" s="108">
        <f t="shared" si="484"/>
        <v>0</v>
      </c>
      <c r="AA279" s="107"/>
      <c r="AB279" s="108">
        <f t="shared" si="485"/>
        <v>0</v>
      </c>
      <c r="AC279" s="107"/>
      <c r="AD279" s="108">
        <f t="shared" si="486"/>
        <v>0</v>
      </c>
      <c r="AE279" s="109">
        <f t="shared" si="487"/>
        <v>0</v>
      </c>
      <c r="AF279" s="110"/>
      <c r="AG279" s="111"/>
      <c r="AH279" s="109">
        <f t="shared" si="488"/>
        <v>0</v>
      </c>
      <c r="AJ279" s="111"/>
    </row>
    <row r="280" spans="1:36" x14ac:dyDescent="0.25">
      <c r="A280" s="101" t="str">
        <f t="shared" si="464"/>
        <v>N</v>
      </c>
      <c r="B280" s="26">
        <v>6051</v>
      </c>
      <c r="C280" s="27" t="s">
        <v>129</v>
      </c>
      <c r="D280" s="102"/>
      <c r="E280" s="103"/>
      <c r="F280" s="103"/>
      <c r="G280" s="104"/>
      <c r="H280" s="105"/>
      <c r="I280" s="106">
        <f t="shared" si="475"/>
        <v>0</v>
      </c>
      <c r="J280" s="29">
        <f t="shared" si="476"/>
        <v>0</v>
      </c>
      <c r="K280" s="107"/>
      <c r="L280" s="108">
        <f t="shared" si="477"/>
        <v>0</v>
      </c>
      <c r="M280" s="107"/>
      <c r="N280" s="108">
        <f t="shared" si="478"/>
        <v>0</v>
      </c>
      <c r="O280" s="107"/>
      <c r="P280" s="108">
        <f t="shared" si="479"/>
        <v>0</v>
      </c>
      <c r="Q280" s="107"/>
      <c r="R280" s="108">
        <f t="shared" si="480"/>
        <v>0</v>
      </c>
      <c r="S280" s="107"/>
      <c r="T280" s="108">
        <f t="shared" si="481"/>
        <v>0</v>
      </c>
      <c r="U280" s="107"/>
      <c r="V280" s="108">
        <f t="shared" si="482"/>
        <v>0</v>
      </c>
      <c r="W280" s="107"/>
      <c r="X280" s="108">
        <f t="shared" si="483"/>
        <v>0</v>
      </c>
      <c r="Y280" s="107"/>
      <c r="Z280" s="108">
        <f t="shared" si="484"/>
        <v>0</v>
      </c>
      <c r="AA280" s="107"/>
      <c r="AB280" s="108">
        <f t="shared" si="485"/>
        <v>0</v>
      </c>
      <c r="AC280" s="107"/>
      <c r="AD280" s="108">
        <f t="shared" si="486"/>
        <v>0</v>
      </c>
      <c r="AE280" s="109">
        <f t="shared" si="487"/>
        <v>0</v>
      </c>
      <c r="AF280" s="110"/>
      <c r="AG280" s="111"/>
      <c r="AH280" s="109">
        <f t="shared" si="488"/>
        <v>0</v>
      </c>
      <c r="AJ280" s="111"/>
    </row>
    <row r="281" spans="1:36" x14ac:dyDescent="0.25">
      <c r="A281" s="101" t="str">
        <f t="shared" si="464"/>
        <v>N</v>
      </c>
      <c r="B281" s="26">
        <v>6052</v>
      </c>
      <c r="C281" s="27" t="s">
        <v>130</v>
      </c>
      <c r="D281" s="102"/>
      <c r="E281" s="103"/>
      <c r="F281" s="103"/>
      <c r="G281" s="104"/>
      <c r="H281" s="105"/>
      <c r="I281" s="106">
        <f t="shared" si="475"/>
        <v>0</v>
      </c>
      <c r="J281" s="29">
        <f t="shared" si="476"/>
        <v>0</v>
      </c>
      <c r="K281" s="107"/>
      <c r="L281" s="108">
        <f t="shared" si="477"/>
        <v>0</v>
      </c>
      <c r="M281" s="107"/>
      <c r="N281" s="108">
        <f t="shared" si="478"/>
        <v>0</v>
      </c>
      <c r="O281" s="107"/>
      <c r="P281" s="108">
        <f t="shared" si="479"/>
        <v>0</v>
      </c>
      <c r="Q281" s="107"/>
      <c r="R281" s="108">
        <f t="shared" si="480"/>
        <v>0</v>
      </c>
      <c r="S281" s="107"/>
      <c r="T281" s="108">
        <f t="shared" si="481"/>
        <v>0</v>
      </c>
      <c r="U281" s="107"/>
      <c r="V281" s="108">
        <f t="shared" si="482"/>
        <v>0</v>
      </c>
      <c r="W281" s="107"/>
      <c r="X281" s="108">
        <f t="shared" si="483"/>
        <v>0</v>
      </c>
      <c r="Y281" s="107"/>
      <c r="Z281" s="108">
        <f t="shared" si="484"/>
        <v>0</v>
      </c>
      <c r="AA281" s="107"/>
      <c r="AB281" s="108">
        <f t="shared" si="485"/>
        <v>0</v>
      </c>
      <c r="AC281" s="107"/>
      <c r="AD281" s="108">
        <f t="shared" si="486"/>
        <v>0</v>
      </c>
      <c r="AE281" s="109">
        <f t="shared" si="487"/>
        <v>0</v>
      </c>
      <c r="AF281" s="110"/>
      <c r="AG281" s="111"/>
      <c r="AH281" s="109">
        <f t="shared" si="488"/>
        <v>0</v>
      </c>
      <c r="AJ281" s="111"/>
    </row>
    <row r="282" spans="1:36" x14ac:dyDescent="0.25">
      <c r="A282" s="101" t="str">
        <f t="shared" si="464"/>
        <v>N</v>
      </c>
      <c r="B282" s="26">
        <v>6053</v>
      </c>
      <c r="C282" s="27" t="s">
        <v>131</v>
      </c>
      <c r="D282" s="102"/>
      <c r="E282" s="103"/>
      <c r="F282" s="103"/>
      <c r="G282" s="104"/>
      <c r="H282" s="105"/>
      <c r="I282" s="106">
        <f t="shared" si="475"/>
        <v>0</v>
      </c>
      <c r="J282" s="29">
        <f t="shared" si="476"/>
        <v>0</v>
      </c>
      <c r="K282" s="107"/>
      <c r="L282" s="108">
        <f t="shared" si="477"/>
        <v>0</v>
      </c>
      <c r="M282" s="107"/>
      <c r="N282" s="108">
        <f t="shared" si="478"/>
        <v>0</v>
      </c>
      <c r="O282" s="107"/>
      <c r="P282" s="108">
        <f t="shared" si="479"/>
        <v>0</v>
      </c>
      <c r="Q282" s="107"/>
      <c r="R282" s="108">
        <f t="shared" si="480"/>
        <v>0</v>
      </c>
      <c r="S282" s="107"/>
      <c r="T282" s="108">
        <f t="shared" si="481"/>
        <v>0</v>
      </c>
      <c r="U282" s="107"/>
      <c r="V282" s="108">
        <f t="shared" si="482"/>
        <v>0</v>
      </c>
      <c r="W282" s="107"/>
      <c r="X282" s="108">
        <f t="shared" si="483"/>
        <v>0</v>
      </c>
      <c r="Y282" s="107"/>
      <c r="Z282" s="108">
        <f t="shared" si="484"/>
        <v>0</v>
      </c>
      <c r="AA282" s="107"/>
      <c r="AB282" s="108">
        <f t="shared" si="485"/>
        <v>0</v>
      </c>
      <c r="AC282" s="107"/>
      <c r="AD282" s="108">
        <f t="shared" si="486"/>
        <v>0</v>
      </c>
      <c r="AE282" s="109">
        <f t="shared" si="487"/>
        <v>0</v>
      </c>
      <c r="AF282" s="110"/>
      <c r="AG282" s="111"/>
      <c r="AH282" s="109">
        <f t="shared" si="488"/>
        <v>0</v>
      </c>
      <c r="AJ282" s="111"/>
    </row>
    <row r="283" spans="1:36" x14ac:dyDescent="0.25">
      <c r="A283" s="101" t="str">
        <f t="shared" si="464"/>
        <v>N</v>
      </c>
      <c r="B283" s="26">
        <v>6059</v>
      </c>
      <c r="C283" s="27" t="s">
        <v>471</v>
      </c>
      <c r="D283" s="102"/>
      <c r="E283" s="103"/>
      <c r="F283" s="103"/>
      <c r="G283" s="104"/>
      <c r="H283" s="105"/>
      <c r="I283" s="106">
        <f t="shared" si="475"/>
        <v>0</v>
      </c>
      <c r="J283" s="29">
        <f t="shared" si="476"/>
        <v>0</v>
      </c>
      <c r="K283" s="107"/>
      <c r="L283" s="108">
        <f t="shared" si="477"/>
        <v>0</v>
      </c>
      <c r="M283" s="107"/>
      <c r="N283" s="108">
        <f t="shared" si="478"/>
        <v>0</v>
      </c>
      <c r="O283" s="107"/>
      <c r="P283" s="108">
        <f t="shared" si="479"/>
        <v>0</v>
      </c>
      <c r="Q283" s="107"/>
      <c r="R283" s="108">
        <f t="shared" si="480"/>
        <v>0</v>
      </c>
      <c r="S283" s="107"/>
      <c r="T283" s="108">
        <f t="shared" si="481"/>
        <v>0</v>
      </c>
      <c r="U283" s="107"/>
      <c r="V283" s="108">
        <f t="shared" si="482"/>
        <v>0</v>
      </c>
      <c r="W283" s="107"/>
      <c r="X283" s="108">
        <f t="shared" si="483"/>
        <v>0</v>
      </c>
      <c r="Y283" s="107"/>
      <c r="Z283" s="108">
        <f t="shared" si="484"/>
        <v>0</v>
      </c>
      <c r="AA283" s="107"/>
      <c r="AB283" s="108">
        <f t="shared" si="485"/>
        <v>0</v>
      </c>
      <c r="AC283" s="107"/>
      <c r="AD283" s="108">
        <f t="shared" si="486"/>
        <v>0</v>
      </c>
      <c r="AE283" s="109">
        <f t="shared" si="487"/>
        <v>0</v>
      </c>
      <c r="AF283" s="110"/>
      <c r="AG283" s="111"/>
      <c r="AH283" s="109">
        <f t="shared" si="488"/>
        <v>0</v>
      </c>
      <c r="AJ283" s="111"/>
    </row>
    <row r="284" spans="1:36" x14ac:dyDescent="0.25">
      <c r="A284" s="101" t="str">
        <f t="shared" si="464"/>
        <v>N</v>
      </c>
      <c r="B284" s="26">
        <v>6061</v>
      </c>
      <c r="C284" s="27" t="s">
        <v>132</v>
      </c>
      <c r="D284" s="102"/>
      <c r="E284" s="103"/>
      <c r="F284" s="103"/>
      <c r="G284" s="104"/>
      <c r="H284" s="105"/>
      <c r="I284" s="106">
        <f t="shared" si="475"/>
        <v>0</v>
      </c>
      <c r="J284" s="29">
        <f t="shared" si="476"/>
        <v>0</v>
      </c>
      <c r="K284" s="107"/>
      <c r="L284" s="108">
        <f t="shared" si="477"/>
        <v>0</v>
      </c>
      <c r="M284" s="107"/>
      <c r="N284" s="108">
        <f t="shared" si="478"/>
        <v>0</v>
      </c>
      <c r="O284" s="107"/>
      <c r="P284" s="108">
        <f t="shared" si="479"/>
        <v>0</v>
      </c>
      <c r="Q284" s="107"/>
      <c r="R284" s="108">
        <f t="shared" si="480"/>
        <v>0</v>
      </c>
      <c r="S284" s="107"/>
      <c r="T284" s="108">
        <f t="shared" si="481"/>
        <v>0</v>
      </c>
      <c r="U284" s="107"/>
      <c r="V284" s="108">
        <f t="shared" si="482"/>
        <v>0</v>
      </c>
      <c r="W284" s="107"/>
      <c r="X284" s="108">
        <f t="shared" si="483"/>
        <v>0</v>
      </c>
      <c r="Y284" s="107"/>
      <c r="Z284" s="108">
        <f t="shared" si="484"/>
        <v>0</v>
      </c>
      <c r="AA284" s="107"/>
      <c r="AB284" s="108">
        <f t="shared" si="485"/>
        <v>0</v>
      </c>
      <c r="AC284" s="107"/>
      <c r="AD284" s="108">
        <f t="shared" si="486"/>
        <v>0</v>
      </c>
      <c r="AE284" s="109">
        <f t="shared" si="487"/>
        <v>0</v>
      </c>
      <c r="AF284" s="110"/>
      <c r="AG284" s="111"/>
      <c r="AH284" s="109">
        <f t="shared" si="488"/>
        <v>0</v>
      </c>
      <c r="AJ284" s="111"/>
    </row>
    <row r="285" spans="1:36" x14ac:dyDescent="0.25">
      <c r="A285" s="101" t="str">
        <f t="shared" si="464"/>
        <v>N</v>
      </c>
      <c r="B285" s="26">
        <v>6101</v>
      </c>
      <c r="C285" s="27" t="s">
        <v>133</v>
      </c>
      <c r="D285" s="102"/>
      <c r="E285" s="103"/>
      <c r="F285" s="103"/>
      <c r="G285" s="104"/>
      <c r="H285" s="105"/>
      <c r="I285" s="106">
        <f t="shared" si="475"/>
        <v>0</v>
      </c>
      <c r="J285" s="29">
        <f t="shared" si="476"/>
        <v>0</v>
      </c>
      <c r="K285" s="107"/>
      <c r="L285" s="108">
        <f t="shared" si="477"/>
        <v>0</v>
      </c>
      <c r="M285" s="107"/>
      <c r="N285" s="108">
        <f t="shared" si="478"/>
        <v>0</v>
      </c>
      <c r="O285" s="107"/>
      <c r="P285" s="108">
        <f t="shared" si="479"/>
        <v>0</v>
      </c>
      <c r="Q285" s="107"/>
      <c r="R285" s="108">
        <f t="shared" si="480"/>
        <v>0</v>
      </c>
      <c r="S285" s="107"/>
      <c r="T285" s="108">
        <f t="shared" si="481"/>
        <v>0</v>
      </c>
      <c r="U285" s="107"/>
      <c r="V285" s="108">
        <f t="shared" si="482"/>
        <v>0</v>
      </c>
      <c r="W285" s="107"/>
      <c r="X285" s="108">
        <f t="shared" si="483"/>
        <v>0</v>
      </c>
      <c r="Y285" s="107"/>
      <c r="Z285" s="108">
        <f t="shared" si="484"/>
        <v>0</v>
      </c>
      <c r="AA285" s="107"/>
      <c r="AB285" s="108">
        <f t="shared" si="485"/>
        <v>0</v>
      </c>
      <c r="AC285" s="107"/>
      <c r="AD285" s="108">
        <f t="shared" si="486"/>
        <v>0</v>
      </c>
      <c r="AE285" s="109">
        <f t="shared" si="487"/>
        <v>0</v>
      </c>
      <c r="AF285" s="110"/>
      <c r="AG285" s="111"/>
      <c r="AH285" s="109">
        <f t="shared" si="488"/>
        <v>0</v>
      </c>
      <c r="AJ285" s="111"/>
    </row>
    <row r="286" spans="1:36" x14ac:dyDescent="0.25">
      <c r="A286" s="101" t="str">
        <f t="shared" si="464"/>
        <v>N</v>
      </c>
      <c r="B286" s="26">
        <v>6102</v>
      </c>
      <c r="C286" s="27" t="s">
        <v>134</v>
      </c>
      <c r="D286" s="102"/>
      <c r="E286" s="103"/>
      <c r="F286" s="103"/>
      <c r="G286" s="104"/>
      <c r="H286" s="105"/>
      <c r="I286" s="106">
        <f t="shared" si="475"/>
        <v>0</v>
      </c>
      <c r="J286" s="29">
        <f t="shared" si="476"/>
        <v>0</v>
      </c>
      <c r="K286" s="107"/>
      <c r="L286" s="108">
        <f t="shared" si="477"/>
        <v>0</v>
      </c>
      <c r="M286" s="107"/>
      <c r="N286" s="108">
        <f t="shared" si="478"/>
        <v>0</v>
      </c>
      <c r="O286" s="107"/>
      <c r="P286" s="108">
        <f t="shared" si="479"/>
        <v>0</v>
      </c>
      <c r="Q286" s="107"/>
      <c r="R286" s="108">
        <f t="shared" si="480"/>
        <v>0</v>
      </c>
      <c r="S286" s="107"/>
      <c r="T286" s="108">
        <f t="shared" si="481"/>
        <v>0</v>
      </c>
      <c r="U286" s="107"/>
      <c r="V286" s="108">
        <f t="shared" si="482"/>
        <v>0</v>
      </c>
      <c r="W286" s="107"/>
      <c r="X286" s="108">
        <f t="shared" si="483"/>
        <v>0</v>
      </c>
      <c r="Y286" s="107"/>
      <c r="Z286" s="108">
        <f t="shared" si="484"/>
        <v>0</v>
      </c>
      <c r="AA286" s="107"/>
      <c r="AB286" s="108">
        <f t="shared" si="485"/>
        <v>0</v>
      </c>
      <c r="AC286" s="107"/>
      <c r="AD286" s="108">
        <f t="shared" si="486"/>
        <v>0</v>
      </c>
      <c r="AE286" s="109">
        <f t="shared" si="487"/>
        <v>0</v>
      </c>
      <c r="AF286" s="110"/>
      <c r="AG286" s="111"/>
      <c r="AH286" s="109">
        <f t="shared" si="488"/>
        <v>0</v>
      </c>
      <c r="AJ286" s="111"/>
    </row>
    <row r="287" spans="1:36" x14ac:dyDescent="0.25">
      <c r="A287" s="101" t="str">
        <f t="shared" si="464"/>
        <v>N</v>
      </c>
      <c r="B287" s="26">
        <v>6103</v>
      </c>
      <c r="C287" s="27" t="s">
        <v>135</v>
      </c>
      <c r="D287" s="102"/>
      <c r="E287" s="103"/>
      <c r="F287" s="103"/>
      <c r="G287" s="104"/>
      <c r="H287" s="105"/>
      <c r="I287" s="106">
        <f t="shared" si="475"/>
        <v>0</v>
      </c>
      <c r="J287" s="29">
        <f t="shared" si="476"/>
        <v>0</v>
      </c>
      <c r="K287" s="107"/>
      <c r="L287" s="108">
        <f t="shared" si="477"/>
        <v>0</v>
      </c>
      <c r="M287" s="107"/>
      <c r="N287" s="108">
        <f t="shared" si="478"/>
        <v>0</v>
      </c>
      <c r="O287" s="107"/>
      <c r="P287" s="108">
        <f t="shared" si="479"/>
        <v>0</v>
      </c>
      <c r="Q287" s="107"/>
      <c r="R287" s="108">
        <f t="shared" si="480"/>
        <v>0</v>
      </c>
      <c r="S287" s="107"/>
      <c r="T287" s="108">
        <f t="shared" si="481"/>
        <v>0</v>
      </c>
      <c r="U287" s="107"/>
      <c r="V287" s="108">
        <f t="shared" si="482"/>
        <v>0</v>
      </c>
      <c r="W287" s="107"/>
      <c r="X287" s="108">
        <f t="shared" si="483"/>
        <v>0</v>
      </c>
      <c r="Y287" s="107"/>
      <c r="Z287" s="108">
        <f t="shared" si="484"/>
        <v>0</v>
      </c>
      <c r="AA287" s="107"/>
      <c r="AB287" s="108">
        <f t="shared" si="485"/>
        <v>0</v>
      </c>
      <c r="AC287" s="107"/>
      <c r="AD287" s="108">
        <f t="shared" si="486"/>
        <v>0</v>
      </c>
      <c r="AE287" s="109">
        <f t="shared" si="487"/>
        <v>0</v>
      </c>
      <c r="AF287" s="110"/>
      <c r="AG287" s="111"/>
      <c r="AH287" s="109">
        <f t="shared" si="488"/>
        <v>0</v>
      </c>
      <c r="AJ287" s="111"/>
    </row>
    <row r="288" spans="1:36" x14ac:dyDescent="0.25">
      <c r="A288" s="101" t="str">
        <f t="shared" si="464"/>
        <v>N</v>
      </c>
      <c r="B288" s="26">
        <v>6104</v>
      </c>
      <c r="C288" s="27" t="s">
        <v>136</v>
      </c>
      <c r="D288" s="102"/>
      <c r="E288" s="103"/>
      <c r="F288" s="103"/>
      <c r="G288" s="104"/>
      <c r="H288" s="105"/>
      <c r="I288" s="106">
        <f t="shared" si="475"/>
        <v>0</v>
      </c>
      <c r="J288" s="29">
        <f t="shared" si="476"/>
        <v>0</v>
      </c>
      <c r="K288" s="107"/>
      <c r="L288" s="108">
        <f t="shared" si="477"/>
        <v>0</v>
      </c>
      <c r="M288" s="107"/>
      <c r="N288" s="108">
        <f t="shared" si="478"/>
        <v>0</v>
      </c>
      <c r="O288" s="107"/>
      <c r="P288" s="108">
        <f t="shared" si="479"/>
        <v>0</v>
      </c>
      <c r="Q288" s="107"/>
      <c r="R288" s="108">
        <f t="shared" si="480"/>
        <v>0</v>
      </c>
      <c r="S288" s="107"/>
      <c r="T288" s="108">
        <f t="shared" si="481"/>
        <v>0</v>
      </c>
      <c r="U288" s="107"/>
      <c r="V288" s="108">
        <f t="shared" si="482"/>
        <v>0</v>
      </c>
      <c r="W288" s="107"/>
      <c r="X288" s="108">
        <f t="shared" si="483"/>
        <v>0</v>
      </c>
      <c r="Y288" s="107"/>
      <c r="Z288" s="108">
        <f t="shared" si="484"/>
        <v>0</v>
      </c>
      <c r="AA288" s="107"/>
      <c r="AB288" s="108">
        <f t="shared" si="485"/>
        <v>0</v>
      </c>
      <c r="AC288" s="107"/>
      <c r="AD288" s="108">
        <f t="shared" si="486"/>
        <v>0</v>
      </c>
      <c r="AE288" s="109">
        <f t="shared" si="487"/>
        <v>0</v>
      </c>
      <c r="AF288" s="110"/>
      <c r="AG288" s="111"/>
      <c r="AH288" s="109">
        <f t="shared" si="488"/>
        <v>0</v>
      </c>
      <c r="AJ288" s="111"/>
    </row>
    <row r="289" spans="1:36" x14ac:dyDescent="0.25">
      <c r="A289" s="101" t="str">
        <f t="shared" si="464"/>
        <v>N</v>
      </c>
      <c r="B289" s="26">
        <v>6105</v>
      </c>
      <c r="C289" s="27" t="s">
        <v>137</v>
      </c>
      <c r="D289" s="102"/>
      <c r="E289" s="103"/>
      <c r="F289" s="103"/>
      <c r="G289" s="104"/>
      <c r="H289" s="105"/>
      <c r="I289" s="106">
        <f t="shared" si="475"/>
        <v>0</v>
      </c>
      <c r="J289" s="29">
        <f t="shared" si="476"/>
        <v>0</v>
      </c>
      <c r="K289" s="107"/>
      <c r="L289" s="108">
        <f t="shared" si="477"/>
        <v>0</v>
      </c>
      <c r="M289" s="107"/>
      <c r="N289" s="108">
        <f t="shared" si="478"/>
        <v>0</v>
      </c>
      <c r="O289" s="107"/>
      <c r="P289" s="108">
        <f t="shared" si="479"/>
        <v>0</v>
      </c>
      <c r="Q289" s="107"/>
      <c r="R289" s="108">
        <f t="shared" si="480"/>
        <v>0</v>
      </c>
      <c r="S289" s="107"/>
      <c r="T289" s="108">
        <f t="shared" si="481"/>
        <v>0</v>
      </c>
      <c r="U289" s="107"/>
      <c r="V289" s="108">
        <f t="shared" si="482"/>
        <v>0</v>
      </c>
      <c r="W289" s="107"/>
      <c r="X289" s="108">
        <f t="shared" si="483"/>
        <v>0</v>
      </c>
      <c r="Y289" s="107"/>
      <c r="Z289" s="108">
        <f t="shared" si="484"/>
        <v>0</v>
      </c>
      <c r="AA289" s="107"/>
      <c r="AB289" s="108">
        <f t="shared" si="485"/>
        <v>0</v>
      </c>
      <c r="AC289" s="107"/>
      <c r="AD289" s="108">
        <f t="shared" si="486"/>
        <v>0</v>
      </c>
      <c r="AE289" s="109">
        <f t="shared" si="487"/>
        <v>0</v>
      </c>
      <c r="AF289" s="110"/>
      <c r="AG289" s="111"/>
      <c r="AH289" s="109">
        <f t="shared" si="488"/>
        <v>0</v>
      </c>
      <c r="AJ289" s="111"/>
    </row>
    <row r="290" spans="1:36" x14ac:dyDescent="0.25">
      <c r="A290" s="101" t="str">
        <f t="shared" si="464"/>
        <v>N</v>
      </c>
      <c r="B290" s="26">
        <v>6106</v>
      </c>
      <c r="C290" s="27" t="s">
        <v>138</v>
      </c>
      <c r="D290" s="102"/>
      <c r="E290" s="103"/>
      <c r="F290" s="103"/>
      <c r="G290" s="104"/>
      <c r="H290" s="105"/>
      <c r="I290" s="106">
        <f t="shared" si="475"/>
        <v>0</v>
      </c>
      <c r="J290" s="29">
        <f t="shared" si="476"/>
        <v>0</v>
      </c>
      <c r="K290" s="107"/>
      <c r="L290" s="108">
        <f t="shared" si="477"/>
        <v>0</v>
      </c>
      <c r="M290" s="107"/>
      <c r="N290" s="108">
        <f t="shared" si="478"/>
        <v>0</v>
      </c>
      <c r="O290" s="107"/>
      <c r="P290" s="108">
        <f t="shared" si="479"/>
        <v>0</v>
      </c>
      <c r="Q290" s="107"/>
      <c r="R290" s="108">
        <f t="shared" si="480"/>
        <v>0</v>
      </c>
      <c r="S290" s="107"/>
      <c r="T290" s="108">
        <f t="shared" si="481"/>
        <v>0</v>
      </c>
      <c r="U290" s="107"/>
      <c r="V290" s="108">
        <f t="shared" si="482"/>
        <v>0</v>
      </c>
      <c r="W290" s="107"/>
      <c r="X290" s="108">
        <f t="shared" si="483"/>
        <v>0</v>
      </c>
      <c r="Y290" s="107"/>
      <c r="Z290" s="108">
        <f t="shared" si="484"/>
        <v>0</v>
      </c>
      <c r="AA290" s="107"/>
      <c r="AB290" s="108">
        <f t="shared" si="485"/>
        <v>0</v>
      </c>
      <c r="AC290" s="107"/>
      <c r="AD290" s="108">
        <f t="shared" si="486"/>
        <v>0</v>
      </c>
      <c r="AE290" s="109">
        <f t="shared" si="487"/>
        <v>0</v>
      </c>
      <c r="AF290" s="110"/>
      <c r="AG290" s="111"/>
      <c r="AH290" s="109">
        <f t="shared" si="488"/>
        <v>0</v>
      </c>
      <c r="AJ290" s="111"/>
    </row>
    <row r="291" spans="1:36" x14ac:dyDescent="0.25">
      <c r="A291" s="101" t="str">
        <f t="shared" si="464"/>
        <v>N</v>
      </c>
      <c r="B291" s="26">
        <v>6107</v>
      </c>
      <c r="C291" s="27" t="s">
        <v>139</v>
      </c>
      <c r="D291" s="102"/>
      <c r="E291" s="103"/>
      <c r="F291" s="103"/>
      <c r="G291" s="104"/>
      <c r="H291" s="105"/>
      <c r="I291" s="106">
        <f t="shared" si="475"/>
        <v>0</v>
      </c>
      <c r="J291" s="29">
        <f t="shared" si="476"/>
        <v>0</v>
      </c>
      <c r="K291" s="107"/>
      <c r="L291" s="108">
        <f t="shared" si="477"/>
        <v>0</v>
      </c>
      <c r="M291" s="107"/>
      <c r="N291" s="108">
        <f t="shared" si="478"/>
        <v>0</v>
      </c>
      <c r="O291" s="107"/>
      <c r="P291" s="108">
        <f t="shared" si="479"/>
        <v>0</v>
      </c>
      <c r="Q291" s="107"/>
      <c r="R291" s="108">
        <f t="shared" si="480"/>
        <v>0</v>
      </c>
      <c r="S291" s="107"/>
      <c r="T291" s="108">
        <f t="shared" si="481"/>
        <v>0</v>
      </c>
      <c r="U291" s="107"/>
      <c r="V291" s="108">
        <f t="shared" si="482"/>
        <v>0</v>
      </c>
      <c r="W291" s="107"/>
      <c r="X291" s="108">
        <f t="shared" si="483"/>
        <v>0</v>
      </c>
      <c r="Y291" s="107"/>
      <c r="Z291" s="108">
        <f t="shared" si="484"/>
        <v>0</v>
      </c>
      <c r="AA291" s="107"/>
      <c r="AB291" s="108">
        <f t="shared" si="485"/>
        <v>0</v>
      </c>
      <c r="AC291" s="107"/>
      <c r="AD291" s="108">
        <f t="shared" si="486"/>
        <v>0</v>
      </c>
      <c r="AE291" s="109">
        <f t="shared" si="487"/>
        <v>0</v>
      </c>
      <c r="AF291" s="110"/>
      <c r="AG291" s="111"/>
      <c r="AH291" s="109">
        <f t="shared" si="488"/>
        <v>0</v>
      </c>
      <c r="AJ291" s="111"/>
    </row>
    <row r="292" spans="1:36" x14ac:dyDescent="0.25">
      <c r="A292" s="101" t="str">
        <f t="shared" si="464"/>
        <v>N</v>
      </c>
      <c r="B292" s="26">
        <v>6108</v>
      </c>
      <c r="C292" s="27" t="s">
        <v>140</v>
      </c>
      <c r="D292" s="102"/>
      <c r="E292" s="103"/>
      <c r="F292" s="103"/>
      <c r="G292" s="104"/>
      <c r="H292" s="105"/>
      <c r="I292" s="106">
        <f t="shared" si="475"/>
        <v>0</v>
      </c>
      <c r="J292" s="29">
        <f t="shared" si="476"/>
        <v>0</v>
      </c>
      <c r="K292" s="107"/>
      <c r="L292" s="108">
        <f t="shared" si="477"/>
        <v>0</v>
      </c>
      <c r="M292" s="107"/>
      <c r="N292" s="108">
        <f t="shared" si="478"/>
        <v>0</v>
      </c>
      <c r="O292" s="107"/>
      <c r="P292" s="108">
        <f t="shared" si="479"/>
        <v>0</v>
      </c>
      <c r="Q292" s="107"/>
      <c r="R292" s="108">
        <f t="shared" si="480"/>
        <v>0</v>
      </c>
      <c r="S292" s="107"/>
      <c r="T292" s="108">
        <f t="shared" si="481"/>
        <v>0</v>
      </c>
      <c r="U292" s="107"/>
      <c r="V292" s="108">
        <f t="shared" si="482"/>
        <v>0</v>
      </c>
      <c r="W292" s="107"/>
      <c r="X292" s="108">
        <f t="shared" si="483"/>
        <v>0</v>
      </c>
      <c r="Y292" s="107"/>
      <c r="Z292" s="108">
        <f t="shared" si="484"/>
        <v>0</v>
      </c>
      <c r="AA292" s="107"/>
      <c r="AB292" s="108">
        <f t="shared" si="485"/>
        <v>0</v>
      </c>
      <c r="AC292" s="107"/>
      <c r="AD292" s="108">
        <f t="shared" si="486"/>
        <v>0</v>
      </c>
      <c r="AE292" s="109">
        <f t="shared" si="487"/>
        <v>0</v>
      </c>
      <c r="AF292" s="110"/>
      <c r="AG292" s="111"/>
      <c r="AH292" s="109">
        <f t="shared" si="488"/>
        <v>0</v>
      </c>
      <c r="AJ292" s="111"/>
    </row>
    <row r="293" spans="1:36" x14ac:dyDescent="0.25">
      <c r="A293" s="101" t="str">
        <f t="shared" si="464"/>
        <v>N</v>
      </c>
      <c r="B293" s="26">
        <v>6109</v>
      </c>
      <c r="C293" s="27" t="s">
        <v>141</v>
      </c>
      <c r="D293" s="102"/>
      <c r="E293" s="103"/>
      <c r="F293" s="103"/>
      <c r="G293" s="104"/>
      <c r="H293" s="105"/>
      <c r="I293" s="106">
        <f t="shared" si="475"/>
        <v>0</v>
      </c>
      <c r="J293" s="29">
        <f t="shared" si="476"/>
        <v>0</v>
      </c>
      <c r="K293" s="107"/>
      <c r="L293" s="108">
        <f t="shared" si="477"/>
        <v>0</v>
      </c>
      <c r="M293" s="107"/>
      <c r="N293" s="108">
        <f t="shared" si="478"/>
        <v>0</v>
      </c>
      <c r="O293" s="107"/>
      <c r="P293" s="108">
        <f t="shared" si="479"/>
        <v>0</v>
      </c>
      <c r="Q293" s="107"/>
      <c r="R293" s="108">
        <f t="shared" si="480"/>
        <v>0</v>
      </c>
      <c r="S293" s="107"/>
      <c r="T293" s="108">
        <f t="shared" si="481"/>
        <v>0</v>
      </c>
      <c r="U293" s="107"/>
      <c r="V293" s="108">
        <f t="shared" si="482"/>
        <v>0</v>
      </c>
      <c r="W293" s="107"/>
      <c r="X293" s="108">
        <f t="shared" si="483"/>
        <v>0</v>
      </c>
      <c r="Y293" s="107"/>
      <c r="Z293" s="108">
        <f t="shared" si="484"/>
        <v>0</v>
      </c>
      <c r="AA293" s="107"/>
      <c r="AB293" s="108">
        <f t="shared" si="485"/>
        <v>0</v>
      </c>
      <c r="AC293" s="107"/>
      <c r="AD293" s="108">
        <f t="shared" si="486"/>
        <v>0</v>
      </c>
      <c r="AE293" s="109">
        <f t="shared" si="487"/>
        <v>0</v>
      </c>
      <c r="AF293" s="110"/>
      <c r="AG293" s="111"/>
      <c r="AH293" s="109">
        <f t="shared" si="488"/>
        <v>0</v>
      </c>
      <c r="AJ293" s="111"/>
    </row>
    <row r="294" spans="1:36" x14ac:dyDescent="0.25">
      <c r="A294" s="101" t="str">
        <f t="shared" si="464"/>
        <v>N</v>
      </c>
      <c r="B294" s="26">
        <v>6110</v>
      </c>
      <c r="C294" s="27" t="s">
        <v>142</v>
      </c>
      <c r="D294" s="102"/>
      <c r="E294" s="103"/>
      <c r="F294" s="103"/>
      <c r="G294" s="104"/>
      <c r="H294" s="105"/>
      <c r="I294" s="106">
        <f t="shared" si="475"/>
        <v>0</v>
      </c>
      <c r="J294" s="29">
        <f t="shared" si="476"/>
        <v>0</v>
      </c>
      <c r="K294" s="107"/>
      <c r="L294" s="108">
        <f t="shared" si="477"/>
        <v>0</v>
      </c>
      <c r="M294" s="107"/>
      <c r="N294" s="108">
        <f t="shared" si="478"/>
        <v>0</v>
      </c>
      <c r="O294" s="107"/>
      <c r="P294" s="108">
        <f t="shared" si="479"/>
        <v>0</v>
      </c>
      <c r="Q294" s="107"/>
      <c r="R294" s="108">
        <f t="shared" si="480"/>
        <v>0</v>
      </c>
      <c r="S294" s="107"/>
      <c r="T294" s="108">
        <f t="shared" si="481"/>
        <v>0</v>
      </c>
      <c r="U294" s="107"/>
      <c r="V294" s="108">
        <f t="shared" si="482"/>
        <v>0</v>
      </c>
      <c r="W294" s="107"/>
      <c r="X294" s="108">
        <f t="shared" si="483"/>
        <v>0</v>
      </c>
      <c r="Y294" s="107"/>
      <c r="Z294" s="108">
        <f t="shared" si="484"/>
        <v>0</v>
      </c>
      <c r="AA294" s="107"/>
      <c r="AB294" s="108">
        <f t="shared" si="485"/>
        <v>0</v>
      </c>
      <c r="AC294" s="107"/>
      <c r="AD294" s="108">
        <f t="shared" si="486"/>
        <v>0</v>
      </c>
      <c r="AE294" s="109">
        <f t="shared" si="487"/>
        <v>0</v>
      </c>
      <c r="AF294" s="110"/>
      <c r="AG294" s="111"/>
      <c r="AH294" s="109">
        <f t="shared" si="488"/>
        <v>0</v>
      </c>
      <c r="AJ294" s="111"/>
    </row>
    <row r="295" spans="1:36" x14ac:dyDescent="0.25">
      <c r="A295" s="101" t="str">
        <f t="shared" si="464"/>
        <v>N</v>
      </c>
      <c r="B295" s="26">
        <v>6301</v>
      </c>
      <c r="C295" s="27" t="s">
        <v>143</v>
      </c>
      <c r="D295" s="102"/>
      <c r="E295" s="103"/>
      <c r="F295" s="103"/>
      <c r="G295" s="104"/>
      <c r="H295" s="105"/>
      <c r="I295" s="106">
        <f t="shared" si="475"/>
        <v>0</v>
      </c>
      <c r="J295" s="29">
        <f t="shared" si="476"/>
        <v>0</v>
      </c>
      <c r="K295" s="107"/>
      <c r="L295" s="108">
        <f t="shared" si="477"/>
        <v>0</v>
      </c>
      <c r="M295" s="107"/>
      <c r="N295" s="108">
        <f t="shared" si="478"/>
        <v>0</v>
      </c>
      <c r="O295" s="107"/>
      <c r="P295" s="108">
        <f t="shared" si="479"/>
        <v>0</v>
      </c>
      <c r="Q295" s="107"/>
      <c r="R295" s="108">
        <f t="shared" si="480"/>
        <v>0</v>
      </c>
      <c r="S295" s="107"/>
      <c r="T295" s="108">
        <f t="shared" si="481"/>
        <v>0</v>
      </c>
      <c r="U295" s="107"/>
      <c r="V295" s="108">
        <f t="shared" si="482"/>
        <v>0</v>
      </c>
      <c r="W295" s="107"/>
      <c r="X295" s="108">
        <f t="shared" si="483"/>
        <v>0</v>
      </c>
      <c r="Y295" s="107"/>
      <c r="Z295" s="108">
        <f t="shared" si="484"/>
        <v>0</v>
      </c>
      <c r="AA295" s="107"/>
      <c r="AB295" s="108">
        <f t="shared" si="485"/>
        <v>0</v>
      </c>
      <c r="AC295" s="107"/>
      <c r="AD295" s="108">
        <f t="shared" si="486"/>
        <v>0</v>
      </c>
      <c r="AE295" s="109">
        <f t="shared" si="487"/>
        <v>0</v>
      </c>
      <c r="AF295" s="110"/>
      <c r="AG295" s="111"/>
      <c r="AH295" s="109">
        <f t="shared" si="488"/>
        <v>0</v>
      </c>
      <c r="AJ295" s="111"/>
    </row>
    <row r="296" spans="1:36" x14ac:dyDescent="0.25">
      <c r="A296" s="101" t="str">
        <f t="shared" si="464"/>
        <v>N</v>
      </c>
      <c r="B296" s="26">
        <v>6302</v>
      </c>
      <c r="C296" s="27" t="s">
        <v>144</v>
      </c>
      <c r="D296" s="102"/>
      <c r="E296" s="103"/>
      <c r="F296" s="103"/>
      <c r="G296" s="104"/>
      <c r="H296" s="105"/>
      <c r="I296" s="106">
        <f t="shared" si="475"/>
        <v>0</v>
      </c>
      <c r="J296" s="29">
        <f t="shared" si="476"/>
        <v>0</v>
      </c>
      <c r="K296" s="107"/>
      <c r="L296" s="108">
        <f t="shared" si="477"/>
        <v>0</v>
      </c>
      <c r="M296" s="107"/>
      <c r="N296" s="108">
        <f t="shared" si="478"/>
        <v>0</v>
      </c>
      <c r="O296" s="107"/>
      <c r="P296" s="108">
        <f t="shared" si="479"/>
        <v>0</v>
      </c>
      <c r="Q296" s="107"/>
      <c r="R296" s="108">
        <f t="shared" si="480"/>
        <v>0</v>
      </c>
      <c r="S296" s="107"/>
      <c r="T296" s="108">
        <f t="shared" si="481"/>
        <v>0</v>
      </c>
      <c r="U296" s="107"/>
      <c r="V296" s="108">
        <f t="shared" si="482"/>
        <v>0</v>
      </c>
      <c r="W296" s="107"/>
      <c r="X296" s="108">
        <f t="shared" si="483"/>
        <v>0</v>
      </c>
      <c r="Y296" s="107"/>
      <c r="Z296" s="108">
        <f t="shared" si="484"/>
        <v>0</v>
      </c>
      <c r="AA296" s="107"/>
      <c r="AB296" s="108">
        <f t="shared" si="485"/>
        <v>0</v>
      </c>
      <c r="AC296" s="107"/>
      <c r="AD296" s="108">
        <f t="shared" si="486"/>
        <v>0</v>
      </c>
      <c r="AE296" s="109">
        <f t="shared" si="487"/>
        <v>0</v>
      </c>
      <c r="AF296" s="110"/>
      <c r="AG296" s="111"/>
      <c r="AH296" s="109">
        <f t="shared" si="488"/>
        <v>0</v>
      </c>
      <c r="AJ296" s="111"/>
    </row>
    <row r="297" spans="1:36" x14ac:dyDescent="0.25">
      <c r="A297" s="101" t="str">
        <f t="shared" si="464"/>
        <v>N</v>
      </c>
      <c r="B297" s="26">
        <v>6303</v>
      </c>
      <c r="C297" s="27" t="s">
        <v>145</v>
      </c>
      <c r="D297" s="102"/>
      <c r="E297" s="103"/>
      <c r="F297" s="103"/>
      <c r="G297" s="104"/>
      <c r="H297" s="105"/>
      <c r="I297" s="106">
        <f t="shared" si="475"/>
        <v>0</v>
      </c>
      <c r="J297" s="29">
        <f t="shared" si="476"/>
        <v>0</v>
      </c>
      <c r="K297" s="107"/>
      <c r="L297" s="108">
        <f t="shared" si="477"/>
        <v>0</v>
      </c>
      <c r="M297" s="107"/>
      <c r="N297" s="108">
        <f t="shared" si="478"/>
        <v>0</v>
      </c>
      <c r="O297" s="107"/>
      <c r="P297" s="108">
        <f t="shared" si="479"/>
        <v>0</v>
      </c>
      <c r="Q297" s="107"/>
      <c r="R297" s="108">
        <f t="shared" si="480"/>
        <v>0</v>
      </c>
      <c r="S297" s="107"/>
      <c r="T297" s="108">
        <f t="shared" si="481"/>
        <v>0</v>
      </c>
      <c r="U297" s="107"/>
      <c r="V297" s="108">
        <f t="shared" si="482"/>
        <v>0</v>
      </c>
      <c r="W297" s="107"/>
      <c r="X297" s="108">
        <f t="shared" si="483"/>
        <v>0</v>
      </c>
      <c r="Y297" s="107"/>
      <c r="Z297" s="108">
        <f t="shared" si="484"/>
        <v>0</v>
      </c>
      <c r="AA297" s="107"/>
      <c r="AB297" s="108">
        <f t="shared" si="485"/>
        <v>0</v>
      </c>
      <c r="AC297" s="107"/>
      <c r="AD297" s="108">
        <f t="shared" si="486"/>
        <v>0</v>
      </c>
      <c r="AE297" s="109">
        <f t="shared" si="487"/>
        <v>0</v>
      </c>
      <c r="AF297" s="110"/>
      <c r="AG297" s="111"/>
      <c r="AH297" s="109">
        <f t="shared" si="488"/>
        <v>0</v>
      </c>
      <c r="AJ297" s="111"/>
    </row>
    <row r="298" spans="1:36" x14ac:dyDescent="0.25">
      <c r="A298" s="101" t="str">
        <f t="shared" si="464"/>
        <v>N</v>
      </c>
      <c r="B298" s="26">
        <v>6304</v>
      </c>
      <c r="C298" s="27" t="s">
        <v>146</v>
      </c>
      <c r="D298" s="102"/>
      <c r="E298" s="103"/>
      <c r="F298" s="103"/>
      <c r="G298" s="104"/>
      <c r="H298" s="105"/>
      <c r="I298" s="106">
        <f t="shared" si="475"/>
        <v>0</v>
      </c>
      <c r="J298" s="29">
        <f t="shared" si="476"/>
        <v>0</v>
      </c>
      <c r="K298" s="107"/>
      <c r="L298" s="108">
        <f t="shared" si="477"/>
        <v>0</v>
      </c>
      <c r="M298" s="107"/>
      <c r="N298" s="108">
        <f t="shared" si="478"/>
        <v>0</v>
      </c>
      <c r="O298" s="107"/>
      <c r="P298" s="108">
        <f t="shared" si="479"/>
        <v>0</v>
      </c>
      <c r="Q298" s="107"/>
      <c r="R298" s="108">
        <f t="shared" si="480"/>
        <v>0</v>
      </c>
      <c r="S298" s="107"/>
      <c r="T298" s="108">
        <f t="shared" si="481"/>
        <v>0</v>
      </c>
      <c r="U298" s="107"/>
      <c r="V298" s="108">
        <f t="shared" si="482"/>
        <v>0</v>
      </c>
      <c r="W298" s="107"/>
      <c r="X298" s="108">
        <f t="shared" si="483"/>
        <v>0</v>
      </c>
      <c r="Y298" s="107"/>
      <c r="Z298" s="108">
        <f t="shared" si="484"/>
        <v>0</v>
      </c>
      <c r="AA298" s="107"/>
      <c r="AB298" s="108">
        <f t="shared" si="485"/>
        <v>0</v>
      </c>
      <c r="AC298" s="107"/>
      <c r="AD298" s="108">
        <f t="shared" si="486"/>
        <v>0</v>
      </c>
      <c r="AE298" s="109">
        <f t="shared" si="487"/>
        <v>0</v>
      </c>
      <c r="AF298" s="110"/>
      <c r="AG298" s="111"/>
      <c r="AH298" s="109">
        <f t="shared" si="488"/>
        <v>0</v>
      </c>
      <c r="AJ298" s="111"/>
    </row>
    <row r="299" spans="1:36" x14ac:dyDescent="0.25">
      <c r="A299" s="101" t="str">
        <f t="shared" si="464"/>
        <v>N</v>
      </c>
      <c r="B299" s="26">
        <v>6305</v>
      </c>
      <c r="C299" s="27" t="s">
        <v>147</v>
      </c>
      <c r="D299" s="102"/>
      <c r="E299" s="103"/>
      <c r="F299" s="103"/>
      <c r="G299" s="104"/>
      <c r="H299" s="105"/>
      <c r="I299" s="106">
        <f t="shared" si="475"/>
        <v>0</v>
      </c>
      <c r="J299" s="29">
        <f t="shared" si="476"/>
        <v>0</v>
      </c>
      <c r="K299" s="107"/>
      <c r="L299" s="108">
        <f t="shared" si="477"/>
        <v>0</v>
      </c>
      <c r="M299" s="107"/>
      <c r="N299" s="108">
        <f t="shared" si="478"/>
        <v>0</v>
      </c>
      <c r="O299" s="107"/>
      <c r="P299" s="108">
        <f t="shared" si="479"/>
        <v>0</v>
      </c>
      <c r="Q299" s="107"/>
      <c r="R299" s="108">
        <f t="shared" si="480"/>
        <v>0</v>
      </c>
      <c r="S299" s="107"/>
      <c r="T299" s="108">
        <f t="shared" si="481"/>
        <v>0</v>
      </c>
      <c r="U299" s="107"/>
      <c r="V299" s="108">
        <f t="shared" si="482"/>
        <v>0</v>
      </c>
      <c r="W299" s="107"/>
      <c r="X299" s="108">
        <f t="shared" si="483"/>
        <v>0</v>
      </c>
      <c r="Y299" s="107"/>
      <c r="Z299" s="108">
        <f t="shared" si="484"/>
        <v>0</v>
      </c>
      <c r="AA299" s="107"/>
      <c r="AB299" s="108">
        <f t="shared" si="485"/>
        <v>0</v>
      </c>
      <c r="AC299" s="107"/>
      <c r="AD299" s="108">
        <f t="shared" si="486"/>
        <v>0</v>
      </c>
      <c r="AE299" s="109">
        <f t="shared" si="487"/>
        <v>0</v>
      </c>
      <c r="AF299" s="110"/>
      <c r="AG299" s="111"/>
      <c r="AH299" s="109">
        <f t="shared" si="488"/>
        <v>0</v>
      </c>
      <c r="AJ299" s="111"/>
    </row>
    <row r="300" spans="1:36" x14ac:dyDescent="0.25">
      <c r="A300" s="101" t="str">
        <f t="shared" si="464"/>
        <v>N</v>
      </c>
      <c r="B300" s="26">
        <v>6306</v>
      </c>
      <c r="C300" s="27" t="s">
        <v>148</v>
      </c>
      <c r="D300" s="102"/>
      <c r="E300" s="103"/>
      <c r="F300" s="103"/>
      <c r="G300" s="104"/>
      <c r="H300" s="105"/>
      <c r="I300" s="106">
        <f t="shared" si="475"/>
        <v>0</v>
      </c>
      <c r="J300" s="29">
        <f t="shared" si="476"/>
        <v>0</v>
      </c>
      <c r="K300" s="107"/>
      <c r="L300" s="108">
        <f t="shared" si="477"/>
        <v>0</v>
      </c>
      <c r="M300" s="107"/>
      <c r="N300" s="108">
        <f t="shared" si="478"/>
        <v>0</v>
      </c>
      <c r="O300" s="107"/>
      <c r="P300" s="108">
        <f t="shared" si="479"/>
        <v>0</v>
      </c>
      <c r="Q300" s="107"/>
      <c r="R300" s="108">
        <f t="shared" si="480"/>
        <v>0</v>
      </c>
      <c r="S300" s="107"/>
      <c r="T300" s="108">
        <f t="shared" si="481"/>
        <v>0</v>
      </c>
      <c r="U300" s="107"/>
      <c r="V300" s="108">
        <f t="shared" si="482"/>
        <v>0</v>
      </c>
      <c r="W300" s="107"/>
      <c r="X300" s="108">
        <f t="shared" si="483"/>
        <v>0</v>
      </c>
      <c r="Y300" s="107"/>
      <c r="Z300" s="108">
        <f t="shared" si="484"/>
        <v>0</v>
      </c>
      <c r="AA300" s="107"/>
      <c r="AB300" s="108">
        <f t="shared" si="485"/>
        <v>0</v>
      </c>
      <c r="AC300" s="107"/>
      <c r="AD300" s="108">
        <f t="shared" si="486"/>
        <v>0</v>
      </c>
      <c r="AE300" s="109">
        <f t="shared" si="487"/>
        <v>0</v>
      </c>
      <c r="AF300" s="110"/>
      <c r="AG300" s="111"/>
      <c r="AH300" s="109">
        <f t="shared" si="488"/>
        <v>0</v>
      </c>
      <c r="AJ300" s="111"/>
    </row>
    <row r="301" spans="1:36" x14ac:dyDescent="0.25">
      <c r="A301" s="101" t="str">
        <f t="shared" si="464"/>
        <v>N</v>
      </c>
      <c r="B301" s="26">
        <v>6307</v>
      </c>
      <c r="C301" s="27" t="s">
        <v>149</v>
      </c>
      <c r="D301" s="102"/>
      <c r="E301" s="103"/>
      <c r="F301" s="103"/>
      <c r="G301" s="104"/>
      <c r="H301" s="105"/>
      <c r="I301" s="106">
        <f t="shared" si="475"/>
        <v>0</v>
      </c>
      <c r="J301" s="29">
        <f t="shared" si="476"/>
        <v>0</v>
      </c>
      <c r="K301" s="107"/>
      <c r="L301" s="108">
        <f t="shared" si="477"/>
        <v>0</v>
      </c>
      <c r="M301" s="107"/>
      <c r="N301" s="108">
        <f t="shared" si="478"/>
        <v>0</v>
      </c>
      <c r="O301" s="107"/>
      <c r="P301" s="108">
        <f t="shared" si="479"/>
        <v>0</v>
      </c>
      <c r="Q301" s="107"/>
      <c r="R301" s="108">
        <f t="shared" si="480"/>
        <v>0</v>
      </c>
      <c r="S301" s="107"/>
      <c r="T301" s="108">
        <f t="shared" si="481"/>
        <v>0</v>
      </c>
      <c r="U301" s="107"/>
      <c r="V301" s="108">
        <f t="shared" si="482"/>
        <v>0</v>
      </c>
      <c r="W301" s="107"/>
      <c r="X301" s="108">
        <f t="shared" si="483"/>
        <v>0</v>
      </c>
      <c r="Y301" s="107"/>
      <c r="Z301" s="108">
        <f t="shared" si="484"/>
        <v>0</v>
      </c>
      <c r="AA301" s="107"/>
      <c r="AB301" s="108">
        <f t="shared" si="485"/>
        <v>0</v>
      </c>
      <c r="AC301" s="107"/>
      <c r="AD301" s="108">
        <f t="shared" si="486"/>
        <v>0</v>
      </c>
      <c r="AE301" s="109">
        <f t="shared" si="487"/>
        <v>0</v>
      </c>
      <c r="AF301" s="110"/>
      <c r="AG301" s="111"/>
      <c r="AH301" s="109">
        <f t="shared" si="488"/>
        <v>0</v>
      </c>
      <c r="AJ301" s="111"/>
    </row>
    <row r="302" spans="1:36" x14ac:dyDescent="0.25">
      <c r="A302" s="101" t="str">
        <f t="shared" si="464"/>
        <v>N</v>
      </c>
      <c r="B302" s="26">
        <v>6308</v>
      </c>
      <c r="C302" s="27" t="s">
        <v>150</v>
      </c>
      <c r="D302" s="102"/>
      <c r="E302" s="103"/>
      <c r="F302" s="103"/>
      <c r="G302" s="104"/>
      <c r="H302" s="105"/>
      <c r="I302" s="106">
        <f t="shared" si="475"/>
        <v>0</v>
      </c>
      <c r="J302" s="29">
        <f t="shared" si="476"/>
        <v>0</v>
      </c>
      <c r="K302" s="107"/>
      <c r="L302" s="108">
        <f t="shared" si="477"/>
        <v>0</v>
      </c>
      <c r="M302" s="107"/>
      <c r="N302" s="108">
        <f t="shared" si="478"/>
        <v>0</v>
      </c>
      <c r="O302" s="107"/>
      <c r="P302" s="108">
        <f t="shared" si="479"/>
        <v>0</v>
      </c>
      <c r="Q302" s="107"/>
      <c r="R302" s="108">
        <f t="shared" si="480"/>
        <v>0</v>
      </c>
      <c r="S302" s="107"/>
      <c r="T302" s="108">
        <f t="shared" si="481"/>
        <v>0</v>
      </c>
      <c r="U302" s="107"/>
      <c r="V302" s="108">
        <f t="shared" si="482"/>
        <v>0</v>
      </c>
      <c r="W302" s="107"/>
      <c r="X302" s="108">
        <f t="shared" si="483"/>
        <v>0</v>
      </c>
      <c r="Y302" s="107"/>
      <c r="Z302" s="108">
        <f t="shared" si="484"/>
        <v>0</v>
      </c>
      <c r="AA302" s="107"/>
      <c r="AB302" s="108">
        <f t="shared" si="485"/>
        <v>0</v>
      </c>
      <c r="AC302" s="107"/>
      <c r="AD302" s="108">
        <f t="shared" si="486"/>
        <v>0</v>
      </c>
      <c r="AE302" s="109">
        <f t="shared" si="487"/>
        <v>0</v>
      </c>
      <c r="AF302" s="110"/>
      <c r="AG302" s="111"/>
      <c r="AH302" s="109">
        <f t="shared" si="488"/>
        <v>0</v>
      </c>
      <c r="AJ302" s="111"/>
    </row>
    <row r="303" spans="1:36" x14ac:dyDescent="0.25">
      <c r="A303" s="101" t="str">
        <f t="shared" si="464"/>
        <v>N</v>
      </c>
      <c r="B303" s="26">
        <v>6321</v>
      </c>
      <c r="C303" s="27" t="s">
        <v>151</v>
      </c>
      <c r="D303" s="102"/>
      <c r="E303" s="103"/>
      <c r="F303" s="103"/>
      <c r="G303" s="104"/>
      <c r="H303" s="105"/>
      <c r="I303" s="106">
        <f t="shared" si="475"/>
        <v>0</v>
      </c>
      <c r="J303" s="29">
        <f t="shared" si="476"/>
        <v>0</v>
      </c>
      <c r="K303" s="107"/>
      <c r="L303" s="108">
        <f t="shared" si="477"/>
        <v>0</v>
      </c>
      <c r="M303" s="107"/>
      <c r="N303" s="108">
        <f t="shared" si="478"/>
        <v>0</v>
      </c>
      <c r="O303" s="107"/>
      <c r="P303" s="108">
        <f t="shared" si="479"/>
        <v>0</v>
      </c>
      <c r="Q303" s="107"/>
      <c r="R303" s="108">
        <f t="shared" si="480"/>
        <v>0</v>
      </c>
      <c r="S303" s="107"/>
      <c r="T303" s="108">
        <f t="shared" si="481"/>
        <v>0</v>
      </c>
      <c r="U303" s="107"/>
      <c r="V303" s="108">
        <f t="shared" si="482"/>
        <v>0</v>
      </c>
      <c r="W303" s="107"/>
      <c r="X303" s="108">
        <f t="shared" si="483"/>
        <v>0</v>
      </c>
      <c r="Y303" s="107"/>
      <c r="Z303" s="108">
        <f t="shared" si="484"/>
        <v>0</v>
      </c>
      <c r="AA303" s="107"/>
      <c r="AB303" s="108">
        <f t="shared" si="485"/>
        <v>0</v>
      </c>
      <c r="AC303" s="107"/>
      <c r="AD303" s="108">
        <f t="shared" si="486"/>
        <v>0</v>
      </c>
      <c r="AE303" s="109">
        <f t="shared" si="487"/>
        <v>0</v>
      </c>
      <c r="AF303" s="110"/>
      <c r="AG303" s="111"/>
      <c r="AH303" s="109">
        <f t="shared" si="488"/>
        <v>0</v>
      </c>
      <c r="AJ303" s="111"/>
    </row>
    <row r="304" spans="1:36" x14ac:dyDescent="0.25">
      <c r="A304" s="101" t="str">
        <f t="shared" si="464"/>
        <v>N</v>
      </c>
      <c r="B304" s="26">
        <v>6351</v>
      </c>
      <c r="C304" s="27" t="s">
        <v>472</v>
      </c>
      <c r="D304" s="102"/>
      <c r="E304" s="103"/>
      <c r="F304" s="103"/>
      <c r="G304" s="104"/>
      <c r="H304" s="105"/>
      <c r="I304" s="106">
        <f t="shared" si="475"/>
        <v>0</v>
      </c>
      <c r="J304" s="29">
        <f t="shared" si="476"/>
        <v>0</v>
      </c>
      <c r="K304" s="107"/>
      <c r="L304" s="108">
        <f t="shared" si="477"/>
        <v>0</v>
      </c>
      <c r="M304" s="107"/>
      <c r="N304" s="108">
        <f t="shared" si="478"/>
        <v>0</v>
      </c>
      <c r="O304" s="107"/>
      <c r="P304" s="108">
        <f t="shared" si="479"/>
        <v>0</v>
      </c>
      <c r="Q304" s="107"/>
      <c r="R304" s="108">
        <f t="shared" si="480"/>
        <v>0</v>
      </c>
      <c r="S304" s="107"/>
      <c r="T304" s="108">
        <f t="shared" si="481"/>
        <v>0</v>
      </c>
      <c r="U304" s="107"/>
      <c r="V304" s="108">
        <f t="shared" si="482"/>
        <v>0</v>
      </c>
      <c r="W304" s="107"/>
      <c r="X304" s="108">
        <f t="shared" si="483"/>
        <v>0</v>
      </c>
      <c r="Y304" s="107"/>
      <c r="Z304" s="108">
        <f t="shared" si="484"/>
        <v>0</v>
      </c>
      <c r="AA304" s="107"/>
      <c r="AB304" s="108">
        <f t="shared" si="485"/>
        <v>0</v>
      </c>
      <c r="AC304" s="107"/>
      <c r="AD304" s="108">
        <f t="shared" si="486"/>
        <v>0</v>
      </c>
      <c r="AE304" s="109">
        <f t="shared" si="487"/>
        <v>0</v>
      </c>
      <c r="AF304" s="110"/>
      <c r="AG304" s="111"/>
      <c r="AH304" s="109">
        <f t="shared" si="488"/>
        <v>0</v>
      </c>
      <c r="AJ304" s="111"/>
    </row>
    <row r="305" spans="1:36" x14ac:dyDescent="0.25">
      <c r="A305" s="101" t="str">
        <f t="shared" si="464"/>
        <v>N</v>
      </c>
      <c r="B305" s="26">
        <v>6352</v>
      </c>
      <c r="C305" s="27" t="s">
        <v>152</v>
      </c>
      <c r="D305" s="102"/>
      <c r="E305" s="103"/>
      <c r="F305" s="103"/>
      <c r="G305" s="104"/>
      <c r="H305" s="105"/>
      <c r="I305" s="106">
        <f t="shared" si="475"/>
        <v>0</v>
      </c>
      <c r="J305" s="29">
        <f t="shared" si="476"/>
        <v>0</v>
      </c>
      <c r="K305" s="107"/>
      <c r="L305" s="108">
        <f t="shared" si="477"/>
        <v>0</v>
      </c>
      <c r="M305" s="107"/>
      <c r="N305" s="108">
        <f t="shared" si="478"/>
        <v>0</v>
      </c>
      <c r="O305" s="107"/>
      <c r="P305" s="108">
        <f t="shared" si="479"/>
        <v>0</v>
      </c>
      <c r="Q305" s="107"/>
      <c r="R305" s="108">
        <f t="shared" si="480"/>
        <v>0</v>
      </c>
      <c r="S305" s="107"/>
      <c r="T305" s="108">
        <f t="shared" si="481"/>
        <v>0</v>
      </c>
      <c r="U305" s="107"/>
      <c r="V305" s="108">
        <f t="shared" si="482"/>
        <v>0</v>
      </c>
      <c r="W305" s="107"/>
      <c r="X305" s="108">
        <f t="shared" si="483"/>
        <v>0</v>
      </c>
      <c r="Y305" s="107"/>
      <c r="Z305" s="108">
        <f t="shared" si="484"/>
        <v>0</v>
      </c>
      <c r="AA305" s="107"/>
      <c r="AB305" s="108">
        <f t="shared" si="485"/>
        <v>0</v>
      </c>
      <c r="AC305" s="107"/>
      <c r="AD305" s="108">
        <f t="shared" si="486"/>
        <v>0</v>
      </c>
      <c r="AE305" s="109">
        <f t="shared" si="487"/>
        <v>0</v>
      </c>
      <c r="AF305" s="110"/>
      <c r="AG305" s="111"/>
      <c r="AH305" s="109">
        <f t="shared" si="488"/>
        <v>0</v>
      </c>
      <c r="AJ305" s="111"/>
    </row>
    <row r="306" spans="1:36" x14ac:dyDescent="0.25">
      <c r="A306" s="101" t="str">
        <f t="shared" si="464"/>
        <v>N</v>
      </c>
      <c r="B306" s="26">
        <v>6353</v>
      </c>
      <c r="C306" s="27" t="s">
        <v>153</v>
      </c>
      <c r="D306" s="102"/>
      <c r="E306" s="103"/>
      <c r="F306" s="103"/>
      <c r="G306" s="104"/>
      <c r="H306" s="105"/>
      <c r="I306" s="106">
        <f t="shared" si="475"/>
        <v>0</v>
      </c>
      <c r="J306" s="29">
        <f t="shared" si="476"/>
        <v>0</v>
      </c>
      <c r="K306" s="107"/>
      <c r="L306" s="108">
        <f t="shared" si="477"/>
        <v>0</v>
      </c>
      <c r="M306" s="107"/>
      <c r="N306" s="108">
        <f t="shared" si="478"/>
        <v>0</v>
      </c>
      <c r="O306" s="107"/>
      <c r="P306" s="108">
        <f t="shared" si="479"/>
        <v>0</v>
      </c>
      <c r="Q306" s="107"/>
      <c r="R306" s="108">
        <f t="shared" si="480"/>
        <v>0</v>
      </c>
      <c r="S306" s="107"/>
      <c r="T306" s="108">
        <f t="shared" si="481"/>
        <v>0</v>
      </c>
      <c r="U306" s="107"/>
      <c r="V306" s="108">
        <f t="shared" si="482"/>
        <v>0</v>
      </c>
      <c r="W306" s="107"/>
      <c r="X306" s="108">
        <f t="shared" si="483"/>
        <v>0</v>
      </c>
      <c r="Y306" s="107"/>
      <c r="Z306" s="108">
        <f t="shared" si="484"/>
        <v>0</v>
      </c>
      <c r="AA306" s="107"/>
      <c r="AB306" s="108">
        <f t="shared" si="485"/>
        <v>0</v>
      </c>
      <c r="AC306" s="107"/>
      <c r="AD306" s="108">
        <f t="shared" si="486"/>
        <v>0</v>
      </c>
      <c r="AE306" s="109">
        <f t="shared" si="487"/>
        <v>0</v>
      </c>
      <c r="AF306" s="110"/>
      <c r="AG306" s="111"/>
      <c r="AH306" s="109">
        <f t="shared" si="488"/>
        <v>0</v>
      </c>
      <c r="AJ306" s="111"/>
    </row>
    <row r="307" spans="1:36" x14ac:dyDescent="0.25">
      <c r="A307" s="101" t="str">
        <f t="shared" si="464"/>
        <v>N</v>
      </c>
      <c r="B307" s="26">
        <v>6354</v>
      </c>
      <c r="C307" s="27" t="s">
        <v>154</v>
      </c>
      <c r="D307" s="102"/>
      <c r="E307" s="103"/>
      <c r="F307" s="103"/>
      <c r="G307" s="104"/>
      <c r="H307" s="105"/>
      <c r="I307" s="106">
        <f t="shared" si="475"/>
        <v>0</v>
      </c>
      <c r="J307" s="29">
        <f t="shared" si="476"/>
        <v>0</v>
      </c>
      <c r="K307" s="107"/>
      <c r="L307" s="108">
        <f t="shared" si="477"/>
        <v>0</v>
      </c>
      <c r="M307" s="107"/>
      <c r="N307" s="108">
        <f t="shared" si="478"/>
        <v>0</v>
      </c>
      <c r="O307" s="107"/>
      <c r="P307" s="108">
        <f t="shared" si="479"/>
        <v>0</v>
      </c>
      <c r="Q307" s="107"/>
      <c r="R307" s="108">
        <f t="shared" si="480"/>
        <v>0</v>
      </c>
      <c r="S307" s="107"/>
      <c r="T307" s="108">
        <f t="shared" si="481"/>
        <v>0</v>
      </c>
      <c r="U307" s="107"/>
      <c r="V307" s="108">
        <f t="shared" si="482"/>
        <v>0</v>
      </c>
      <c r="W307" s="107"/>
      <c r="X307" s="108">
        <f t="shared" si="483"/>
        <v>0</v>
      </c>
      <c r="Y307" s="107"/>
      <c r="Z307" s="108">
        <f t="shared" si="484"/>
        <v>0</v>
      </c>
      <c r="AA307" s="107"/>
      <c r="AB307" s="108">
        <f t="shared" si="485"/>
        <v>0</v>
      </c>
      <c r="AC307" s="107"/>
      <c r="AD307" s="108">
        <f t="shared" si="486"/>
        <v>0</v>
      </c>
      <c r="AE307" s="109">
        <f t="shared" si="487"/>
        <v>0</v>
      </c>
      <c r="AF307" s="110"/>
      <c r="AG307" s="111"/>
      <c r="AH307" s="109">
        <f t="shared" si="488"/>
        <v>0</v>
      </c>
      <c r="AJ307" s="111"/>
    </row>
    <row r="308" spans="1:36" x14ac:dyDescent="0.25">
      <c r="A308" s="101" t="str">
        <f t="shared" si="464"/>
        <v>N</v>
      </c>
      <c r="B308" s="26">
        <v>6355</v>
      </c>
      <c r="C308" s="27" t="s">
        <v>155</v>
      </c>
      <c r="D308" s="102"/>
      <c r="E308" s="103"/>
      <c r="F308" s="103"/>
      <c r="G308" s="104"/>
      <c r="H308" s="105"/>
      <c r="I308" s="106">
        <f t="shared" si="475"/>
        <v>0</v>
      </c>
      <c r="J308" s="29">
        <f t="shared" si="476"/>
        <v>0</v>
      </c>
      <c r="K308" s="107"/>
      <c r="L308" s="108">
        <f t="shared" si="477"/>
        <v>0</v>
      </c>
      <c r="M308" s="107"/>
      <c r="N308" s="108">
        <f t="shared" si="478"/>
        <v>0</v>
      </c>
      <c r="O308" s="107"/>
      <c r="P308" s="108">
        <f t="shared" si="479"/>
        <v>0</v>
      </c>
      <c r="Q308" s="107"/>
      <c r="R308" s="108">
        <f t="shared" si="480"/>
        <v>0</v>
      </c>
      <c r="S308" s="107"/>
      <c r="T308" s="108">
        <f t="shared" si="481"/>
        <v>0</v>
      </c>
      <c r="U308" s="107"/>
      <c r="V308" s="108">
        <f t="shared" si="482"/>
        <v>0</v>
      </c>
      <c r="W308" s="107"/>
      <c r="X308" s="108">
        <f t="shared" si="483"/>
        <v>0</v>
      </c>
      <c r="Y308" s="107"/>
      <c r="Z308" s="108">
        <f t="shared" si="484"/>
        <v>0</v>
      </c>
      <c r="AA308" s="107"/>
      <c r="AB308" s="108">
        <f t="shared" si="485"/>
        <v>0</v>
      </c>
      <c r="AC308" s="107"/>
      <c r="AD308" s="108">
        <f t="shared" si="486"/>
        <v>0</v>
      </c>
      <c r="AE308" s="109">
        <f t="shared" si="487"/>
        <v>0</v>
      </c>
      <c r="AF308" s="110"/>
      <c r="AG308" s="111"/>
      <c r="AH308" s="109">
        <f t="shared" si="488"/>
        <v>0</v>
      </c>
      <c r="AJ308" s="111"/>
    </row>
    <row r="309" spans="1:36" x14ac:dyDescent="0.25">
      <c r="A309" s="101" t="str">
        <f t="shared" si="464"/>
        <v>N</v>
      </c>
      <c r="B309" s="26">
        <v>6356</v>
      </c>
      <c r="C309" s="27" t="s">
        <v>156</v>
      </c>
      <c r="D309" s="102"/>
      <c r="E309" s="103"/>
      <c r="F309" s="103"/>
      <c r="G309" s="104"/>
      <c r="H309" s="105"/>
      <c r="I309" s="106">
        <f t="shared" si="475"/>
        <v>0</v>
      </c>
      <c r="J309" s="29">
        <f t="shared" si="476"/>
        <v>0</v>
      </c>
      <c r="K309" s="107"/>
      <c r="L309" s="108">
        <f t="shared" si="477"/>
        <v>0</v>
      </c>
      <c r="M309" s="107"/>
      <c r="N309" s="108">
        <f t="shared" si="478"/>
        <v>0</v>
      </c>
      <c r="O309" s="107"/>
      <c r="P309" s="108">
        <f t="shared" si="479"/>
        <v>0</v>
      </c>
      <c r="Q309" s="107"/>
      <c r="R309" s="108">
        <f t="shared" si="480"/>
        <v>0</v>
      </c>
      <c r="S309" s="107"/>
      <c r="T309" s="108">
        <f t="shared" si="481"/>
        <v>0</v>
      </c>
      <c r="U309" s="107"/>
      <c r="V309" s="108">
        <f t="shared" si="482"/>
        <v>0</v>
      </c>
      <c r="W309" s="107"/>
      <c r="X309" s="108">
        <f t="shared" si="483"/>
        <v>0</v>
      </c>
      <c r="Y309" s="107"/>
      <c r="Z309" s="108">
        <f t="shared" si="484"/>
        <v>0</v>
      </c>
      <c r="AA309" s="107"/>
      <c r="AB309" s="108">
        <f t="shared" si="485"/>
        <v>0</v>
      </c>
      <c r="AC309" s="107"/>
      <c r="AD309" s="108">
        <f t="shared" si="486"/>
        <v>0</v>
      </c>
      <c r="AE309" s="109">
        <f t="shared" si="487"/>
        <v>0</v>
      </c>
      <c r="AF309" s="110"/>
      <c r="AG309" s="111"/>
      <c r="AH309" s="109">
        <f t="shared" si="488"/>
        <v>0</v>
      </c>
      <c r="AJ309" s="111"/>
    </row>
    <row r="310" spans="1:36" x14ac:dyDescent="0.25">
      <c r="A310" s="101" t="str">
        <f t="shared" si="464"/>
        <v>N</v>
      </c>
      <c r="B310" s="26">
        <v>6359</v>
      </c>
      <c r="C310" s="27" t="s">
        <v>157</v>
      </c>
      <c r="D310" s="102"/>
      <c r="E310" s="103"/>
      <c r="F310" s="103"/>
      <c r="G310" s="104"/>
      <c r="H310" s="105"/>
      <c r="I310" s="106">
        <f t="shared" si="475"/>
        <v>0</v>
      </c>
      <c r="J310" s="29">
        <f t="shared" si="476"/>
        <v>0</v>
      </c>
      <c r="K310" s="107"/>
      <c r="L310" s="108">
        <f t="shared" si="477"/>
        <v>0</v>
      </c>
      <c r="M310" s="107"/>
      <c r="N310" s="108">
        <f t="shared" si="478"/>
        <v>0</v>
      </c>
      <c r="O310" s="107"/>
      <c r="P310" s="108">
        <f t="shared" si="479"/>
        <v>0</v>
      </c>
      <c r="Q310" s="107"/>
      <c r="R310" s="108">
        <f t="shared" si="480"/>
        <v>0</v>
      </c>
      <c r="S310" s="107"/>
      <c r="T310" s="108">
        <f t="shared" si="481"/>
        <v>0</v>
      </c>
      <c r="U310" s="107"/>
      <c r="V310" s="108">
        <f t="shared" si="482"/>
        <v>0</v>
      </c>
      <c r="W310" s="107"/>
      <c r="X310" s="108">
        <f t="shared" si="483"/>
        <v>0</v>
      </c>
      <c r="Y310" s="107"/>
      <c r="Z310" s="108">
        <f t="shared" si="484"/>
        <v>0</v>
      </c>
      <c r="AA310" s="107"/>
      <c r="AB310" s="108">
        <f t="shared" si="485"/>
        <v>0</v>
      </c>
      <c r="AC310" s="107"/>
      <c r="AD310" s="108">
        <f t="shared" si="486"/>
        <v>0</v>
      </c>
      <c r="AE310" s="109">
        <f t="shared" si="487"/>
        <v>0</v>
      </c>
      <c r="AF310" s="110"/>
      <c r="AG310" s="111"/>
      <c r="AH310" s="109">
        <f t="shared" si="488"/>
        <v>0</v>
      </c>
      <c r="AJ310" s="111"/>
    </row>
    <row r="311" spans="1:36" x14ac:dyDescent="0.25">
      <c r="A311" s="101" t="str">
        <f t="shared" si="464"/>
        <v>N</v>
      </c>
      <c r="B311" s="26">
        <v>6399</v>
      </c>
      <c r="C311" s="27" t="s">
        <v>158</v>
      </c>
      <c r="D311" s="102"/>
      <c r="E311" s="103"/>
      <c r="F311" s="103"/>
      <c r="G311" s="104"/>
      <c r="H311" s="105"/>
      <c r="I311" s="106">
        <f t="shared" si="475"/>
        <v>0</v>
      </c>
      <c r="J311" s="29">
        <f t="shared" si="476"/>
        <v>0</v>
      </c>
      <c r="K311" s="107"/>
      <c r="L311" s="108">
        <f t="shared" si="477"/>
        <v>0</v>
      </c>
      <c r="M311" s="107"/>
      <c r="N311" s="108">
        <f t="shared" si="478"/>
        <v>0</v>
      </c>
      <c r="O311" s="107"/>
      <c r="P311" s="108">
        <f t="shared" si="479"/>
        <v>0</v>
      </c>
      <c r="Q311" s="107"/>
      <c r="R311" s="108">
        <f t="shared" si="480"/>
        <v>0</v>
      </c>
      <c r="S311" s="107"/>
      <c r="T311" s="108">
        <f t="shared" si="481"/>
        <v>0</v>
      </c>
      <c r="U311" s="107"/>
      <c r="V311" s="108">
        <f t="shared" si="482"/>
        <v>0</v>
      </c>
      <c r="W311" s="107"/>
      <c r="X311" s="108">
        <f t="shared" si="483"/>
        <v>0</v>
      </c>
      <c r="Y311" s="107"/>
      <c r="Z311" s="108">
        <f t="shared" si="484"/>
        <v>0</v>
      </c>
      <c r="AA311" s="107"/>
      <c r="AB311" s="108">
        <f t="shared" si="485"/>
        <v>0</v>
      </c>
      <c r="AC311" s="107"/>
      <c r="AD311" s="108">
        <f t="shared" si="486"/>
        <v>0</v>
      </c>
      <c r="AE311" s="109">
        <f t="shared" si="487"/>
        <v>0</v>
      </c>
      <c r="AF311" s="110"/>
      <c r="AG311" s="111"/>
      <c r="AH311" s="109">
        <f t="shared" si="488"/>
        <v>0</v>
      </c>
      <c r="AJ311" s="111"/>
    </row>
    <row r="312" spans="1:36" x14ac:dyDescent="0.25">
      <c r="A312" s="101" t="str">
        <f t="shared" si="464"/>
        <v>N</v>
      </c>
      <c r="B312" s="26">
        <v>6400</v>
      </c>
      <c r="C312" s="27" t="s">
        <v>159</v>
      </c>
      <c r="D312" s="102"/>
      <c r="E312" s="103"/>
      <c r="F312" s="103"/>
      <c r="G312" s="104"/>
      <c r="H312" s="105"/>
      <c r="I312" s="106">
        <f t="shared" si="475"/>
        <v>0</v>
      </c>
      <c r="J312" s="29">
        <f t="shared" si="476"/>
        <v>0</v>
      </c>
      <c r="K312" s="107"/>
      <c r="L312" s="108">
        <f t="shared" si="477"/>
        <v>0</v>
      </c>
      <c r="M312" s="107"/>
      <c r="N312" s="108">
        <f t="shared" si="478"/>
        <v>0</v>
      </c>
      <c r="O312" s="107"/>
      <c r="P312" s="108">
        <f t="shared" si="479"/>
        <v>0</v>
      </c>
      <c r="Q312" s="107"/>
      <c r="R312" s="108">
        <f t="shared" si="480"/>
        <v>0</v>
      </c>
      <c r="S312" s="107"/>
      <c r="T312" s="108">
        <f t="shared" si="481"/>
        <v>0</v>
      </c>
      <c r="U312" s="107"/>
      <c r="V312" s="108">
        <f t="shared" si="482"/>
        <v>0</v>
      </c>
      <c r="W312" s="107"/>
      <c r="X312" s="108">
        <f t="shared" si="483"/>
        <v>0</v>
      </c>
      <c r="Y312" s="107"/>
      <c r="Z312" s="108">
        <f t="shared" si="484"/>
        <v>0</v>
      </c>
      <c r="AA312" s="107"/>
      <c r="AB312" s="108">
        <f t="shared" si="485"/>
        <v>0</v>
      </c>
      <c r="AC312" s="107"/>
      <c r="AD312" s="108">
        <f t="shared" si="486"/>
        <v>0</v>
      </c>
      <c r="AE312" s="109">
        <f t="shared" si="487"/>
        <v>0</v>
      </c>
      <c r="AF312" s="110"/>
      <c r="AG312" s="111"/>
      <c r="AH312" s="109">
        <f t="shared" si="488"/>
        <v>0</v>
      </c>
      <c r="AJ312" s="111"/>
    </row>
    <row r="313" spans="1:36" x14ac:dyDescent="0.25">
      <c r="A313" s="101" t="str">
        <f t="shared" si="464"/>
        <v>N</v>
      </c>
      <c r="B313" s="26">
        <v>6401</v>
      </c>
      <c r="C313" s="27" t="s">
        <v>160</v>
      </c>
      <c r="D313" s="102"/>
      <c r="E313" s="103"/>
      <c r="F313" s="103"/>
      <c r="G313" s="104"/>
      <c r="H313" s="105"/>
      <c r="I313" s="106">
        <f t="shared" si="475"/>
        <v>0</v>
      </c>
      <c r="J313" s="29">
        <f t="shared" si="476"/>
        <v>0</v>
      </c>
      <c r="K313" s="107"/>
      <c r="L313" s="108">
        <f t="shared" si="477"/>
        <v>0</v>
      </c>
      <c r="M313" s="107"/>
      <c r="N313" s="108">
        <f t="shared" si="478"/>
        <v>0</v>
      </c>
      <c r="O313" s="107"/>
      <c r="P313" s="108">
        <f t="shared" si="479"/>
        <v>0</v>
      </c>
      <c r="Q313" s="107"/>
      <c r="R313" s="108">
        <f t="shared" si="480"/>
        <v>0</v>
      </c>
      <c r="S313" s="107"/>
      <c r="T313" s="108">
        <f t="shared" si="481"/>
        <v>0</v>
      </c>
      <c r="U313" s="107"/>
      <c r="V313" s="108">
        <f t="shared" si="482"/>
        <v>0</v>
      </c>
      <c r="W313" s="107"/>
      <c r="X313" s="108">
        <f t="shared" si="483"/>
        <v>0</v>
      </c>
      <c r="Y313" s="107"/>
      <c r="Z313" s="108">
        <f t="shared" si="484"/>
        <v>0</v>
      </c>
      <c r="AA313" s="107"/>
      <c r="AB313" s="108">
        <f t="shared" si="485"/>
        <v>0</v>
      </c>
      <c r="AC313" s="107"/>
      <c r="AD313" s="108">
        <f t="shared" si="486"/>
        <v>0</v>
      </c>
      <c r="AE313" s="109">
        <f t="shared" si="487"/>
        <v>0</v>
      </c>
      <c r="AF313" s="110"/>
      <c r="AG313" s="111"/>
      <c r="AH313" s="109">
        <f t="shared" si="488"/>
        <v>0</v>
      </c>
      <c r="AJ313" s="111"/>
    </row>
    <row r="314" spans="1:36" x14ac:dyDescent="0.25">
      <c r="A314" s="101" t="str">
        <f t="shared" si="464"/>
        <v>N</v>
      </c>
      <c r="B314" s="26">
        <v>6402</v>
      </c>
      <c r="C314" s="27" t="s">
        <v>161</v>
      </c>
      <c r="D314" s="102"/>
      <c r="E314" s="103"/>
      <c r="F314" s="103"/>
      <c r="G314" s="104"/>
      <c r="H314" s="105"/>
      <c r="I314" s="106">
        <f t="shared" si="475"/>
        <v>0</v>
      </c>
      <c r="J314" s="29">
        <f t="shared" si="476"/>
        <v>0</v>
      </c>
      <c r="K314" s="107"/>
      <c r="L314" s="108">
        <f t="shared" si="477"/>
        <v>0</v>
      </c>
      <c r="M314" s="107"/>
      <c r="N314" s="108">
        <f t="shared" si="478"/>
        <v>0</v>
      </c>
      <c r="O314" s="107"/>
      <c r="P314" s="108">
        <f t="shared" si="479"/>
        <v>0</v>
      </c>
      <c r="Q314" s="107"/>
      <c r="R314" s="108">
        <f t="shared" si="480"/>
        <v>0</v>
      </c>
      <c r="S314" s="107"/>
      <c r="T314" s="108">
        <f t="shared" si="481"/>
        <v>0</v>
      </c>
      <c r="U314" s="107"/>
      <c r="V314" s="108">
        <f t="shared" si="482"/>
        <v>0</v>
      </c>
      <c r="W314" s="107"/>
      <c r="X314" s="108">
        <f t="shared" si="483"/>
        <v>0</v>
      </c>
      <c r="Y314" s="107"/>
      <c r="Z314" s="108">
        <f t="shared" si="484"/>
        <v>0</v>
      </c>
      <c r="AA314" s="107"/>
      <c r="AB314" s="108">
        <f t="shared" si="485"/>
        <v>0</v>
      </c>
      <c r="AC314" s="107"/>
      <c r="AD314" s="108">
        <f t="shared" si="486"/>
        <v>0</v>
      </c>
      <c r="AE314" s="109">
        <f t="shared" si="487"/>
        <v>0</v>
      </c>
      <c r="AF314" s="110"/>
      <c r="AG314" s="111"/>
      <c r="AH314" s="109">
        <f t="shared" si="488"/>
        <v>0</v>
      </c>
      <c r="AJ314" s="111"/>
    </row>
    <row r="315" spans="1:36" x14ac:dyDescent="0.25">
      <c r="A315" s="101" t="str">
        <f t="shared" si="464"/>
        <v>N</v>
      </c>
      <c r="B315" s="26">
        <v>6403</v>
      </c>
      <c r="C315" s="27" t="s">
        <v>162</v>
      </c>
      <c r="D315" s="102"/>
      <c r="E315" s="103"/>
      <c r="F315" s="103"/>
      <c r="G315" s="104"/>
      <c r="H315" s="105"/>
      <c r="I315" s="106">
        <f t="shared" si="475"/>
        <v>0</v>
      </c>
      <c r="J315" s="29">
        <f t="shared" si="476"/>
        <v>0</v>
      </c>
      <c r="K315" s="107"/>
      <c r="L315" s="108">
        <f t="shared" si="477"/>
        <v>0</v>
      </c>
      <c r="M315" s="107"/>
      <c r="N315" s="108">
        <f t="shared" si="478"/>
        <v>0</v>
      </c>
      <c r="O315" s="107"/>
      <c r="P315" s="108">
        <f t="shared" si="479"/>
        <v>0</v>
      </c>
      <c r="Q315" s="107"/>
      <c r="R315" s="108">
        <f t="shared" si="480"/>
        <v>0</v>
      </c>
      <c r="S315" s="107"/>
      <c r="T315" s="108">
        <f t="shared" si="481"/>
        <v>0</v>
      </c>
      <c r="U315" s="107"/>
      <c r="V315" s="108">
        <f t="shared" si="482"/>
        <v>0</v>
      </c>
      <c r="W315" s="107"/>
      <c r="X315" s="108">
        <f t="shared" si="483"/>
        <v>0</v>
      </c>
      <c r="Y315" s="107"/>
      <c r="Z315" s="108">
        <f t="shared" si="484"/>
        <v>0</v>
      </c>
      <c r="AA315" s="107"/>
      <c r="AB315" s="108">
        <f t="shared" si="485"/>
        <v>0</v>
      </c>
      <c r="AC315" s="107"/>
      <c r="AD315" s="108">
        <f t="shared" si="486"/>
        <v>0</v>
      </c>
      <c r="AE315" s="109">
        <f t="shared" si="487"/>
        <v>0</v>
      </c>
      <c r="AF315" s="110"/>
      <c r="AG315" s="111"/>
      <c r="AH315" s="109">
        <f t="shared" si="488"/>
        <v>0</v>
      </c>
      <c r="AJ315" s="111"/>
    </row>
    <row r="316" spans="1:36" x14ac:dyDescent="0.25">
      <c r="A316" s="101" t="str">
        <f t="shared" si="464"/>
        <v>N</v>
      </c>
      <c r="B316" s="26">
        <v>6404</v>
      </c>
      <c r="C316" s="27" t="s">
        <v>163</v>
      </c>
      <c r="D316" s="102"/>
      <c r="E316" s="103"/>
      <c r="F316" s="103"/>
      <c r="G316" s="104"/>
      <c r="H316" s="105"/>
      <c r="I316" s="106">
        <f t="shared" si="475"/>
        <v>0</v>
      </c>
      <c r="J316" s="29">
        <f t="shared" si="476"/>
        <v>0</v>
      </c>
      <c r="K316" s="107"/>
      <c r="L316" s="108">
        <f t="shared" si="477"/>
        <v>0</v>
      </c>
      <c r="M316" s="107"/>
      <c r="N316" s="108">
        <f t="shared" si="478"/>
        <v>0</v>
      </c>
      <c r="O316" s="107"/>
      <c r="P316" s="108">
        <f t="shared" si="479"/>
        <v>0</v>
      </c>
      <c r="Q316" s="107"/>
      <c r="R316" s="108">
        <f t="shared" si="480"/>
        <v>0</v>
      </c>
      <c r="S316" s="107"/>
      <c r="T316" s="108">
        <f t="shared" si="481"/>
        <v>0</v>
      </c>
      <c r="U316" s="107"/>
      <c r="V316" s="108">
        <f t="shared" si="482"/>
        <v>0</v>
      </c>
      <c r="W316" s="107"/>
      <c r="X316" s="108">
        <f t="shared" si="483"/>
        <v>0</v>
      </c>
      <c r="Y316" s="107"/>
      <c r="Z316" s="108">
        <f t="shared" si="484"/>
        <v>0</v>
      </c>
      <c r="AA316" s="107"/>
      <c r="AB316" s="108">
        <f t="shared" si="485"/>
        <v>0</v>
      </c>
      <c r="AC316" s="107"/>
      <c r="AD316" s="108">
        <f t="shared" si="486"/>
        <v>0</v>
      </c>
      <c r="AE316" s="109">
        <f t="shared" si="487"/>
        <v>0</v>
      </c>
      <c r="AF316" s="110"/>
      <c r="AG316" s="111"/>
      <c r="AH316" s="109">
        <f t="shared" si="488"/>
        <v>0</v>
      </c>
      <c r="AJ316" s="111"/>
    </row>
    <row r="317" spans="1:36" x14ac:dyDescent="0.25">
      <c r="A317" s="101" t="str">
        <f t="shared" si="464"/>
        <v>N</v>
      </c>
      <c r="B317" s="26">
        <v>6405</v>
      </c>
      <c r="C317" s="27" t="s">
        <v>164</v>
      </c>
      <c r="D317" s="102"/>
      <c r="E317" s="103"/>
      <c r="F317" s="103"/>
      <c r="G317" s="104"/>
      <c r="H317" s="105"/>
      <c r="I317" s="106">
        <f t="shared" si="475"/>
        <v>0</v>
      </c>
      <c r="J317" s="29">
        <f t="shared" si="476"/>
        <v>0</v>
      </c>
      <c r="K317" s="107"/>
      <c r="L317" s="108">
        <f t="shared" si="477"/>
        <v>0</v>
      </c>
      <c r="M317" s="107"/>
      <c r="N317" s="108">
        <f t="shared" si="478"/>
        <v>0</v>
      </c>
      <c r="O317" s="107"/>
      <c r="P317" s="108">
        <f t="shared" si="479"/>
        <v>0</v>
      </c>
      <c r="Q317" s="107"/>
      <c r="R317" s="108">
        <f t="shared" si="480"/>
        <v>0</v>
      </c>
      <c r="S317" s="107"/>
      <c r="T317" s="108">
        <f t="shared" si="481"/>
        <v>0</v>
      </c>
      <c r="U317" s="107"/>
      <c r="V317" s="108">
        <f t="shared" si="482"/>
        <v>0</v>
      </c>
      <c r="W317" s="107"/>
      <c r="X317" s="108">
        <f t="shared" si="483"/>
        <v>0</v>
      </c>
      <c r="Y317" s="107"/>
      <c r="Z317" s="108">
        <f t="shared" si="484"/>
        <v>0</v>
      </c>
      <c r="AA317" s="107"/>
      <c r="AB317" s="108">
        <f t="shared" si="485"/>
        <v>0</v>
      </c>
      <c r="AC317" s="107"/>
      <c r="AD317" s="108">
        <f t="shared" si="486"/>
        <v>0</v>
      </c>
      <c r="AE317" s="109">
        <f t="shared" si="487"/>
        <v>0</v>
      </c>
      <c r="AF317" s="110"/>
      <c r="AG317" s="111"/>
      <c r="AH317" s="109">
        <f t="shared" si="488"/>
        <v>0</v>
      </c>
      <c r="AJ317" s="111"/>
    </row>
    <row r="318" spans="1:36" x14ac:dyDescent="0.25">
      <c r="A318" s="101" t="str">
        <f t="shared" si="464"/>
        <v>N</v>
      </c>
      <c r="B318" s="26">
        <v>6406</v>
      </c>
      <c r="C318" s="27" t="s">
        <v>165</v>
      </c>
      <c r="D318" s="102"/>
      <c r="E318" s="103"/>
      <c r="F318" s="103"/>
      <c r="G318" s="104"/>
      <c r="H318" s="105"/>
      <c r="I318" s="106">
        <f t="shared" si="475"/>
        <v>0</v>
      </c>
      <c r="J318" s="29">
        <f t="shared" si="476"/>
        <v>0</v>
      </c>
      <c r="K318" s="107"/>
      <c r="L318" s="108">
        <f t="shared" si="477"/>
        <v>0</v>
      </c>
      <c r="M318" s="107"/>
      <c r="N318" s="108">
        <f t="shared" si="478"/>
        <v>0</v>
      </c>
      <c r="O318" s="107"/>
      <c r="P318" s="108">
        <f t="shared" si="479"/>
        <v>0</v>
      </c>
      <c r="Q318" s="107"/>
      <c r="R318" s="108">
        <f t="shared" si="480"/>
        <v>0</v>
      </c>
      <c r="S318" s="107"/>
      <c r="T318" s="108">
        <f t="shared" si="481"/>
        <v>0</v>
      </c>
      <c r="U318" s="107"/>
      <c r="V318" s="108">
        <f t="shared" si="482"/>
        <v>0</v>
      </c>
      <c r="W318" s="107"/>
      <c r="X318" s="108">
        <f t="shared" si="483"/>
        <v>0</v>
      </c>
      <c r="Y318" s="107"/>
      <c r="Z318" s="108">
        <f t="shared" si="484"/>
        <v>0</v>
      </c>
      <c r="AA318" s="107"/>
      <c r="AB318" s="108">
        <f t="shared" si="485"/>
        <v>0</v>
      </c>
      <c r="AC318" s="107"/>
      <c r="AD318" s="108">
        <f t="shared" si="486"/>
        <v>0</v>
      </c>
      <c r="AE318" s="109">
        <f t="shared" si="487"/>
        <v>0</v>
      </c>
      <c r="AF318" s="110"/>
      <c r="AG318" s="111"/>
      <c r="AH318" s="109">
        <f t="shared" si="488"/>
        <v>0</v>
      </c>
      <c r="AJ318" s="111"/>
    </row>
    <row r="319" spans="1:36" x14ac:dyDescent="0.25">
      <c r="A319" s="101" t="str">
        <f t="shared" si="464"/>
        <v>N</v>
      </c>
      <c r="B319" s="26">
        <v>6407</v>
      </c>
      <c r="C319" s="27" t="s">
        <v>166</v>
      </c>
      <c r="D319" s="102"/>
      <c r="E319" s="103"/>
      <c r="F319" s="103"/>
      <c r="G319" s="104"/>
      <c r="H319" s="105"/>
      <c r="I319" s="106">
        <f t="shared" si="475"/>
        <v>0</v>
      </c>
      <c r="J319" s="29">
        <f t="shared" si="476"/>
        <v>0</v>
      </c>
      <c r="K319" s="107"/>
      <c r="L319" s="108">
        <f t="shared" si="477"/>
        <v>0</v>
      </c>
      <c r="M319" s="107"/>
      <c r="N319" s="108">
        <f t="shared" si="478"/>
        <v>0</v>
      </c>
      <c r="O319" s="107"/>
      <c r="P319" s="108">
        <f t="shared" si="479"/>
        <v>0</v>
      </c>
      <c r="Q319" s="107"/>
      <c r="R319" s="108">
        <f t="shared" si="480"/>
        <v>0</v>
      </c>
      <c r="S319" s="107"/>
      <c r="T319" s="108">
        <f t="shared" si="481"/>
        <v>0</v>
      </c>
      <c r="U319" s="107"/>
      <c r="V319" s="108">
        <f t="shared" si="482"/>
        <v>0</v>
      </c>
      <c r="W319" s="107"/>
      <c r="X319" s="108">
        <f t="shared" si="483"/>
        <v>0</v>
      </c>
      <c r="Y319" s="107"/>
      <c r="Z319" s="108">
        <f t="shared" si="484"/>
        <v>0</v>
      </c>
      <c r="AA319" s="107"/>
      <c r="AB319" s="108">
        <f t="shared" si="485"/>
        <v>0</v>
      </c>
      <c r="AC319" s="107"/>
      <c r="AD319" s="108">
        <f t="shared" si="486"/>
        <v>0</v>
      </c>
      <c r="AE319" s="109">
        <f t="shared" si="487"/>
        <v>0</v>
      </c>
      <c r="AF319" s="110"/>
      <c r="AG319" s="111"/>
      <c r="AH319" s="109">
        <f t="shared" si="488"/>
        <v>0</v>
      </c>
      <c r="AJ319" s="111"/>
    </row>
    <row r="320" spans="1:36" x14ac:dyDescent="0.25">
      <c r="A320" s="101" t="str">
        <f t="shared" si="464"/>
        <v>N</v>
      </c>
      <c r="B320" s="26">
        <v>6501</v>
      </c>
      <c r="C320" s="27" t="s">
        <v>167</v>
      </c>
      <c r="D320" s="102"/>
      <c r="E320" s="103"/>
      <c r="F320" s="103"/>
      <c r="G320" s="104"/>
      <c r="H320" s="105"/>
      <c r="I320" s="106">
        <f t="shared" si="475"/>
        <v>0</v>
      </c>
      <c r="J320" s="29">
        <f t="shared" si="476"/>
        <v>0</v>
      </c>
      <c r="K320" s="107"/>
      <c r="L320" s="108">
        <f t="shared" si="477"/>
        <v>0</v>
      </c>
      <c r="M320" s="107"/>
      <c r="N320" s="108">
        <f t="shared" si="478"/>
        <v>0</v>
      </c>
      <c r="O320" s="107"/>
      <c r="P320" s="108">
        <f t="shared" si="479"/>
        <v>0</v>
      </c>
      <c r="Q320" s="107"/>
      <c r="R320" s="108">
        <f t="shared" si="480"/>
        <v>0</v>
      </c>
      <c r="S320" s="107"/>
      <c r="T320" s="108">
        <f t="shared" si="481"/>
        <v>0</v>
      </c>
      <c r="U320" s="107"/>
      <c r="V320" s="108">
        <f t="shared" si="482"/>
        <v>0</v>
      </c>
      <c r="W320" s="107"/>
      <c r="X320" s="108">
        <f t="shared" si="483"/>
        <v>0</v>
      </c>
      <c r="Y320" s="107"/>
      <c r="Z320" s="108">
        <f t="shared" si="484"/>
        <v>0</v>
      </c>
      <c r="AA320" s="107"/>
      <c r="AB320" s="108">
        <f t="shared" si="485"/>
        <v>0</v>
      </c>
      <c r="AC320" s="107"/>
      <c r="AD320" s="108">
        <f t="shared" si="486"/>
        <v>0</v>
      </c>
      <c r="AE320" s="109">
        <f t="shared" si="487"/>
        <v>0</v>
      </c>
      <c r="AF320" s="110"/>
      <c r="AG320" s="111"/>
      <c r="AH320" s="109">
        <f t="shared" si="488"/>
        <v>0</v>
      </c>
      <c r="AJ320" s="111"/>
    </row>
    <row r="321" spans="1:36" x14ac:dyDescent="0.25">
      <c r="A321" s="101" t="str">
        <f t="shared" si="464"/>
        <v>N</v>
      </c>
      <c r="B321" s="26">
        <v>6502</v>
      </c>
      <c r="C321" s="27" t="s">
        <v>168</v>
      </c>
      <c r="D321" s="102"/>
      <c r="E321" s="103"/>
      <c r="F321" s="103"/>
      <c r="G321" s="104"/>
      <c r="H321" s="105"/>
      <c r="I321" s="106">
        <f t="shared" si="475"/>
        <v>0</v>
      </c>
      <c r="J321" s="29">
        <f t="shared" si="476"/>
        <v>0</v>
      </c>
      <c r="K321" s="107"/>
      <c r="L321" s="108">
        <f t="shared" si="477"/>
        <v>0</v>
      </c>
      <c r="M321" s="107"/>
      <c r="N321" s="108">
        <f t="shared" si="478"/>
        <v>0</v>
      </c>
      <c r="O321" s="107"/>
      <c r="P321" s="108">
        <f t="shared" si="479"/>
        <v>0</v>
      </c>
      <c r="Q321" s="107"/>
      <c r="R321" s="108">
        <f t="shared" si="480"/>
        <v>0</v>
      </c>
      <c r="S321" s="107"/>
      <c r="T321" s="108">
        <f t="shared" si="481"/>
        <v>0</v>
      </c>
      <c r="U321" s="107"/>
      <c r="V321" s="108">
        <f t="shared" si="482"/>
        <v>0</v>
      </c>
      <c r="W321" s="107"/>
      <c r="X321" s="108">
        <f t="shared" si="483"/>
        <v>0</v>
      </c>
      <c r="Y321" s="107"/>
      <c r="Z321" s="108">
        <f t="shared" si="484"/>
        <v>0</v>
      </c>
      <c r="AA321" s="107"/>
      <c r="AB321" s="108">
        <f t="shared" si="485"/>
        <v>0</v>
      </c>
      <c r="AC321" s="107"/>
      <c r="AD321" s="108">
        <f t="shared" si="486"/>
        <v>0</v>
      </c>
      <c r="AE321" s="109">
        <f t="shared" si="487"/>
        <v>0</v>
      </c>
      <c r="AF321" s="110"/>
      <c r="AG321" s="111"/>
      <c r="AH321" s="109">
        <f t="shared" si="488"/>
        <v>0</v>
      </c>
      <c r="AJ321" s="111"/>
    </row>
    <row r="322" spans="1:36" x14ac:dyDescent="0.25">
      <c r="A322" s="101" t="str">
        <f t="shared" si="464"/>
        <v>N</v>
      </c>
      <c r="B322" s="26">
        <v>6503</v>
      </c>
      <c r="C322" s="27" t="s">
        <v>169</v>
      </c>
      <c r="D322" s="102"/>
      <c r="E322" s="103"/>
      <c r="F322" s="103"/>
      <c r="G322" s="104"/>
      <c r="H322" s="105"/>
      <c r="I322" s="106">
        <f t="shared" si="475"/>
        <v>0</v>
      </c>
      <c r="J322" s="29">
        <f t="shared" si="476"/>
        <v>0</v>
      </c>
      <c r="K322" s="107"/>
      <c r="L322" s="108">
        <f t="shared" si="477"/>
        <v>0</v>
      </c>
      <c r="M322" s="107"/>
      <c r="N322" s="108">
        <f t="shared" si="478"/>
        <v>0</v>
      </c>
      <c r="O322" s="107"/>
      <c r="P322" s="108">
        <f t="shared" si="479"/>
        <v>0</v>
      </c>
      <c r="Q322" s="107"/>
      <c r="R322" s="108">
        <f t="shared" si="480"/>
        <v>0</v>
      </c>
      <c r="S322" s="107"/>
      <c r="T322" s="108">
        <f t="shared" si="481"/>
        <v>0</v>
      </c>
      <c r="U322" s="107"/>
      <c r="V322" s="108">
        <f t="shared" si="482"/>
        <v>0</v>
      </c>
      <c r="W322" s="107"/>
      <c r="X322" s="108">
        <f t="shared" si="483"/>
        <v>0</v>
      </c>
      <c r="Y322" s="107"/>
      <c r="Z322" s="108">
        <f t="shared" si="484"/>
        <v>0</v>
      </c>
      <c r="AA322" s="107"/>
      <c r="AB322" s="108">
        <f t="shared" si="485"/>
        <v>0</v>
      </c>
      <c r="AC322" s="107"/>
      <c r="AD322" s="108">
        <f t="shared" si="486"/>
        <v>0</v>
      </c>
      <c r="AE322" s="109">
        <f t="shared" si="487"/>
        <v>0</v>
      </c>
      <c r="AF322" s="110"/>
      <c r="AG322" s="111"/>
      <c r="AH322" s="109">
        <f t="shared" si="488"/>
        <v>0</v>
      </c>
      <c r="AJ322" s="111"/>
    </row>
    <row r="323" spans="1:36" x14ac:dyDescent="0.25">
      <c r="A323" s="101" t="str">
        <f t="shared" si="464"/>
        <v>N</v>
      </c>
      <c r="B323" s="26">
        <v>6504</v>
      </c>
      <c r="C323" s="27" t="s">
        <v>170</v>
      </c>
      <c r="D323" s="102"/>
      <c r="E323" s="103"/>
      <c r="F323" s="103"/>
      <c r="G323" s="104"/>
      <c r="H323" s="105"/>
      <c r="I323" s="106">
        <f t="shared" si="475"/>
        <v>0</v>
      </c>
      <c r="J323" s="29">
        <f t="shared" si="476"/>
        <v>0</v>
      </c>
      <c r="K323" s="107"/>
      <c r="L323" s="108">
        <f t="shared" si="477"/>
        <v>0</v>
      </c>
      <c r="M323" s="107"/>
      <c r="N323" s="108">
        <f t="shared" si="478"/>
        <v>0</v>
      </c>
      <c r="O323" s="107"/>
      <c r="P323" s="108">
        <f t="shared" si="479"/>
        <v>0</v>
      </c>
      <c r="Q323" s="107"/>
      <c r="R323" s="108">
        <f t="shared" si="480"/>
        <v>0</v>
      </c>
      <c r="S323" s="107"/>
      <c r="T323" s="108">
        <f t="shared" si="481"/>
        <v>0</v>
      </c>
      <c r="U323" s="107"/>
      <c r="V323" s="108">
        <f t="shared" si="482"/>
        <v>0</v>
      </c>
      <c r="W323" s="107"/>
      <c r="X323" s="108">
        <f t="shared" si="483"/>
        <v>0</v>
      </c>
      <c r="Y323" s="107"/>
      <c r="Z323" s="108">
        <f t="shared" si="484"/>
        <v>0</v>
      </c>
      <c r="AA323" s="107"/>
      <c r="AB323" s="108">
        <f t="shared" si="485"/>
        <v>0</v>
      </c>
      <c r="AC323" s="107"/>
      <c r="AD323" s="108">
        <f t="shared" si="486"/>
        <v>0</v>
      </c>
      <c r="AE323" s="109">
        <f t="shared" si="487"/>
        <v>0</v>
      </c>
      <c r="AF323" s="110"/>
      <c r="AG323" s="111"/>
      <c r="AH323" s="109">
        <f t="shared" si="488"/>
        <v>0</v>
      </c>
      <c r="AJ323" s="111"/>
    </row>
    <row r="324" spans="1:36" x14ac:dyDescent="0.25">
      <c r="A324" s="101" t="str">
        <f t="shared" si="464"/>
        <v>N</v>
      </c>
      <c r="B324" s="26">
        <v>6511</v>
      </c>
      <c r="C324" s="27" t="s">
        <v>171</v>
      </c>
      <c r="D324" s="102"/>
      <c r="E324" s="103"/>
      <c r="F324" s="103"/>
      <c r="G324" s="104"/>
      <c r="H324" s="105"/>
      <c r="I324" s="106">
        <f t="shared" si="475"/>
        <v>0</v>
      </c>
      <c r="J324" s="29">
        <f t="shared" si="476"/>
        <v>0</v>
      </c>
      <c r="K324" s="107"/>
      <c r="L324" s="108">
        <f t="shared" si="477"/>
        <v>0</v>
      </c>
      <c r="M324" s="107"/>
      <c r="N324" s="108">
        <f t="shared" si="478"/>
        <v>0</v>
      </c>
      <c r="O324" s="107"/>
      <c r="P324" s="108">
        <f t="shared" si="479"/>
        <v>0</v>
      </c>
      <c r="Q324" s="107"/>
      <c r="R324" s="108">
        <f t="shared" si="480"/>
        <v>0</v>
      </c>
      <c r="S324" s="107"/>
      <c r="T324" s="108">
        <f t="shared" si="481"/>
        <v>0</v>
      </c>
      <c r="U324" s="107"/>
      <c r="V324" s="108">
        <f t="shared" si="482"/>
        <v>0</v>
      </c>
      <c r="W324" s="107"/>
      <c r="X324" s="108">
        <f t="shared" si="483"/>
        <v>0</v>
      </c>
      <c r="Y324" s="107"/>
      <c r="Z324" s="108">
        <f t="shared" si="484"/>
        <v>0</v>
      </c>
      <c r="AA324" s="107"/>
      <c r="AB324" s="108">
        <f t="shared" si="485"/>
        <v>0</v>
      </c>
      <c r="AC324" s="107"/>
      <c r="AD324" s="108">
        <f t="shared" si="486"/>
        <v>0</v>
      </c>
      <c r="AE324" s="109">
        <f t="shared" si="487"/>
        <v>0</v>
      </c>
      <c r="AF324" s="110"/>
      <c r="AG324" s="111"/>
      <c r="AH324" s="109">
        <f t="shared" si="488"/>
        <v>0</v>
      </c>
      <c r="AJ324" s="111"/>
    </row>
    <row r="325" spans="1:36" x14ac:dyDescent="0.25">
      <c r="A325" s="101" t="str">
        <f t="shared" si="464"/>
        <v>N</v>
      </c>
      <c r="B325" s="26">
        <v>6520</v>
      </c>
      <c r="C325" s="27" t="s">
        <v>473</v>
      </c>
      <c r="D325" s="102"/>
      <c r="E325" s="103"/>
      <c r="F325" s="103"/>
      <c r="G325" s="104"/>
      <c r="H325" s="105"/>
      <c r="I325" s="106">
        <f t="shared" si="475"/>
        <v>0</v>
      </c>
      <c r="J325" s="29">
        <f t="shared" si="476"/>
        <v>0</v>
      </c>
      <c r="K325" s="107"/>
      <c r="L325" s="108">
        <f t="shared" si="477"/>
        <v>0</v>
      </c>
      <c r="M325" s="107"/>
      <c r="N325" s="108">
        <f t="shared" si="478"/>
        <v>0</v>
      </c>
      <c r="O325" s="107"/>
      <c r="P325" s="108">
        <f t="shared" si="479"/>
        <v>0</v>
      </c>
      <c r="Q325" s="107"/>
      <c r="R325" s="108">
        <f t="shared" si="480"/>
        <v>0</v>
      </c>
      <c r="S325" s="107"/>
      <c r="T325" s="108">
        <f t="shared" si="481"/>
        <v>0</v>
      </c>
      <c r="U325" s="107"/>
      <c r="V325" s="108">
        <f t="shared" si="482"/>
        <v>0</v>
      </c>
      <c r="W325" s="107"/>
      <c r="X325" s="108">
        <f t="shared" si="483"/>
        <v>0</v>
      </c>
      <c r="Y325" s="107"/>
      <c r="Z325" s="108">
        <f t="shared" si="484"/>
        <v>0</v>
      </c>
      <c r="AA325" s="107"/>
      <c r="AB325" s="108">
        <f t="shared" si="485"/>
        <v>0</v>
      </c>
      <c r="AC325" s="107"/>
      <c r="AD325" s="108">
        <f t="shared" si="486"/>
        <v>0</v>
      </c>
      <c r="AE325" s="109">
        <f t="shared" si="487"/>
        <v>0</v>
      </c>
      <c r="AF325" s="110"/>
      <c r="AG325" s="111"/>
      <c r="AH325" s="109">
        <f t="shared" si="488"/>
        <v>0</v>
      </c>
      <c r="AJ325" s="111"/>
    </row>
    <row r="326" spans="1:36" x14ac:dyDescent="0.25">
      <c r="A326" s="101" t="str">
        <f t="shared" si="464"/>
        <v>N</v>
      </c>
      <c r="B326" s="26">
        <v>6680</v>
      </c>
      <c r="C326" s="27" t="s">
        <v>172</v>
      </c>
      <c r="D326" s="102"/>
      <c r="E326" s="103"/>
      <c r="F326" s="103"/>
      <c r="G326" s="104"/>
      <c r="H326" s="105"/>
      <c r="I326" s="106">
        <f t="shared" si="475"/>
        <v>0</v>
      </c>
      <c r="J326" s="29">
        <f t="shared" si="476"/>
        <v>0</v>
      </c>
      <c r="K326" s="107"/>
      <c r="L326" s="108">
        <f t="shared" si="477"/>
        <v>0</v>
      </c>
      <c r="M326" s="107"/>
      <c r="N326" s="108">
        <f t="shared" si="478"/>
        <v>0</v>
      </c>
      <c r="O326" s="107"/>
      <c r="P326" s="108">
        <f t="shared" si="479"/>
        <v>0</v>
      </c>
      <c r="Q326" s="107"/>
      <c r="R326" s="108">
        <f t="shared" si="480"/>
        <v>0</v>
      </c>
      <c r="S326" s="107"/>
      <c r="T326" s="108">
        <f t="shared" si="481"/>
        <v>0</v>
      </c>
      <c r="U326" s="107"/>
      <c r="V326" s="108">
        <f t="shared" si="482"/>
        <v>0</v>
      </c>
      <c r="W326" s="107"/>
      <c r="X326" s="108">
        <f t="shared" si="483"/>
        <v>0</v>
      </c>
      <c r="Y326" s="107"/>
      <c r="Z326" s="108">
        <f t="shared" si="484"/>
        <v>0</v>
      </c>
      <c r="AA326" s="107"/>
      <c r="AB326" s="108">
        <f t="shared" si="485"/>
        <v>0</v>
      </c>
      <c r="AC326" s="107"/>
      <c r="AD326" s="108">
        <f t="shared" si="486"/>
        <v>0</v>
      </c>
      <c r="AE326" s="109">
        <f t="shared" si="487"/>
        <v>0</v>
      </c>
      <c r="AF326" s="110"/>
      <c r="AG326" s="111"/>
      <c r="AH326" s="109">
        <f t="shared" si="488"/>
        <v>0</v>
      </c>
      <c r="AJ326" s="111"/>
    </row>
    <row r="327" spans="1:36" x14ac:dyDescent="0.25">
      <c r="A327" s="101" t="str">
        <f t="shared" ref="A327:A346" si="489">IF(AE327&gt;0,"Y",IF(AE327&lt;0,"Y","N"))</f>
        <v>N</v>
      </c>
      <c r="B327" s="26">
        <v>6701</v>
      </c>
      <c r="C327" s="27" t="s">
        <v>474</v>
      </c>
      <c r="D327" s="102"/>
      <c r="E327" s="103"/>
      <c r="F327" s="103"/>
      <c r="G327" s="104"/>
      <c r="H327" s="105"/>
      <c r="I327" s="106">
        <f t="shared" ref="I327:I328" si="490">IF(+H327&gt;0,+D327*H327,+D327*F327*H327)</f>
        <v>0</v>
      </c>
      <c r="J327" s="29">
        <f t="shared" ref="J327:J328" si="491">+I327/J$2</f>
        <v>0</v>
      </c>
      <c r="K327" s="107"/>
      <c r="L327" s="108">
        <f t="shared" ref="L327:L328" si="492">+$J327*K327</f>
        <v>0</v>
      </c>
      <c r="M327" s="107"/>
      <c r="N327" s="108">
        <f t="shared" ref="N327:N328" si="493">+$J327*M327</f>
        <v>0</v>
      </c>
      <c r="O327" s="107"/>
      <c r="P327" s="108">
        <f t="shared" ref="P327:P328" si="494">+$J327*O327</f>
        <v>0</v>
      </c>
      <c r="Q327" s="107"/>
      <c r="R327" s="108">
        <f t="shared" ref="R327:R328" si="495">+$J327*Q327</f>
        <v>0</v>
      </c>
      <c r="S327" s="107"/>
      <c r="T327" s="108">
        <f t="shared" ref="T327:T328" si="496">+$J327*S327</f>
        <v>0</v>
      </c>
      <c r="U327" s="107"/>
      <c r="V327" s="108">
        <f t="shared" ref="V327:V328" si="497">+$J327*U327</f>
        <v>0</v>
      </c>
      <c r="W327" s="107"/>
      <c r="X327" s="108">
        <f t="shared" ref="X327:X328" si="498">+$J327*W327</f>
        <v>0</v>
      </c>
      <c r="Y327" s="107"/>
      <c r="Z327" s="108">
        <f t="shared" ref="Z327:Z328" si="499">+$J327*Y327</f>
        <v>0</v>
      </c>
      <c r="AA327" s="107"/>
      <c r="AB327" s="108">
        <f t="shared" ref="AB327:AB328" si="500">+$J327*AA327</f>
        <v>0</v>
      </c>
      <c r="AC327" s="107"/>
      <c r="AD327" s="108">
        <f t="shared" ref="AD327:AD328" si="501">+$J327*AC327</f>
        <v>0</v>
      </c>
      <c r="AE327" s="109">
        <f t="shared" ref="AE327:AE328" si="502">+L327+N327+P327+R327+T327+V327+X327+Z327+AB327+AD327</f>
        <v>0</v>
      </c>
      <c r="AF327" s="110"/>
      <c r="AG327" s="111"/>
      <c r="AH327" s="109">
        <f t="shared" ref="AH327:AH328" si="503">+J327-AE327</f>
        <v>0</v>
      </c>
      <c r="AJ327" s="111"/>
    </row>
    <row r="328" spans="1:36" x14ac:dyDescent="0.25">
      <c r="A328" s="101" t="str">
        <f t="shared" si="489"/>
        <v>N</v>
      </c>
      <c r="B328" s="26">
        <v>6705</v>
      </c>
      <c r="C328" s="27" t="s">
        <v>475</v>
      </c>
      <c r="D328" s="102"/>
      <c r="E328" s="103"/>
      <c r="F328" s="103"/>
      <c r="G328" s="104"/>
      <c r="H328" s="105"/>
      <c r="I328" s="106">
        <f t="shared" si="490"/>
        <v>0</v>
      </c>
      <c r="J328" s="29">
        <f t="shared" si="491"/>
        <v>0</v>
      </c>
      <c r="K328" s="107"/>
      <c r="L328" s="108">
        <f t="shared" si="492"/>
        <v>0</v>
      </c>
      <c r="M328" s="107"/>
      <c r="N328" s="108">
        <f t="shared" si="493"/>
        <v>0</v>
      </c>
      <c r="O328" s="107"/>
      <c r="P328" s="108">
        <f t="shared" si="494"/>
        <v>0</v>
      </c>
      <c r="Q328" s="107"/>
      <c r="R328" s="108">
        <f t="shared" si="495"/>
        <v>0</v>
      </c>
      <c r="S328" s="107"/>
      <c r="T328" s="108">
        <f t="shared" si="496"/>
        <v>0</v>
      </c>
      <c r="U328" s="107"/>
      <c r="V328" s="108">
        <f t="shared" si="497"/>
        <v>0</v>
      </c>
      <c r="W328" s="107"/>
      <c r="X328" s="108">
        <f t="shared" si="498"/>
        <v>0</v>
      </c>
      <c r="Y328" s="107"/>
      <c r="Z328" s="108">
        <f t="shared" si="499"/>
        <v>0</v>
      </c>
      <c r="AA328" s="107"/>
      <c r="AB328" s="108">
        <f t="shared" si="500"/>
        <v>0</v>
      </c>
      <c r="AC328" s="107"/>
      <c r="AD328" s="108">
        <f t="shared" si="501"/>
        <v>0</v>
      </c>
      <c r="AE328" s="109">
        <f t="shared" si="502"/>
        <v>0</v>
      </c>
      <c r="AF328" s="110"/>
      <c r="AG328" s="111"/>
      <c r="AH328" s="109">
        <f t="shared" si="503"/>
        <v>0</v>
      </c>
      <c r="AJ328" s="111"/>
    </row>
    <row r="329" spans="1:36" x14ac:dyDescent="0.25">
      <c r="A329" s="101" t="str">
        <f t="shared" si="489"/>
        <v>N</v>
      </c>
      <c r="B329" s="33"/>
      <c r="C329" s="34"/>
      <c r="D329" s="119"/>
      <c r="E329" s="120"/>
      <c r="F329" s="120"/>
      <c r="G329" s="111"/>
      <c r="H329" s="111"/>
      <c r="I329" s="4"/>
      <c r="J329" s="35"/>
      <c r="K329" s="121"/>
      <c r="L329" s="122"/>
      <c r="M329" s="121"/>
      <c r="N329" s="122"/>
      <c r="O329" s="121"/>
      <c r="P329" s="122"/>
      <c r="Q329" s="121"/>
      <c r="R329" s="122"/>
      <c r="S329" s="121"/>
      <c r="T329" s="122"/>
      <c r="U329" s="121"/>
      <c r="V329" s="122"/>
      <c r="W329" s="121"/>
      <c r="X329" s="122"/>
      <c r="Y329" s="121"/>
      <c r="Z329" s="122"/>
      <c r="AA329" s="121"/>
      <c r="AB329" s="122"/>
      <c r="AC329" s="121"/>
      <c r="AD329" s="122"/>
      <c r="AE329" s="137"/>
      <c r="AF329" s="134"/>
      <c r="AG329" s="111"/>
      <c r="AH329" s="137"/>
      <c r="AJ329" s="111"/>
    </row>
    <row r="330" spans="1:36" s="10" customFormat="1" x14ac:dyDescent="0.25">
      <c r="A330" s="1" t="str">
        <f t="shared" si="489"/>
        <v>Y</v>
      </c>
      <c r="B330" s="21">
        <v>661</v>
      </c>
      <c r="C330" s="22" t="s">
        <v>173</v>
      </c>
      <c r="D330" s="97"/>
      <c r="E330" s="22"/>
      <c r="F330" s="22"/>
      <c r="G330" s="23"/>
      <c r="H330" s="23"/>
      <c r="I330" s="23"/>
      <c r="J330" s="24">
        <f t="shared" ref="J330" si="504">SUBTOTAL(9,J331:J346)</f>
        <v>30750</v>
      </c>
      <c r="K330" s="98"/>
      <c r="L330" s="99">
        <f t="shared" ref="L330:AE330" si="505">SUBTOTAL(9,L331:L346)</f>
        <v>6150</v>
      </c>
      <c r="M330" s="98"/>
      <c r="N330" s="99">
        <f t="shared" si="505"/>
        <v>24600</v>
      </c>
      <c r="O330" s="98"/>
      <c r="P330" s="99">
        <f t="shared" ref="P330" si="506">SUBTOTAL(9,P331:P346)</f>
        <v>0</v>
      </c>
      <c r="Q330" s="98"/>
      <c r="R330" s="99">
        <f t="shared" ref="R330" si="507">SUBTOTAL(9,R331:R346)</f>
        <v>0</v>
      </c>
      <c r="S330" s="98"/>
      <c r="T330" s="99">
        <f t="shared" ref="T330" si="508">SUBTOTAL(9,T331:T346)</f>
        <v>0</v>
      </c>
      <c r="U330" s="98"/>
      <c r="V330" s="99">
        <f t="shared" ref="V330" si="509">SUBTOTAL(9,V331:V346)</f>
        <v>0</v>
      </c>
      <c r="W330" s="98"/>
      <c r="X330" s="99">
        <f t="shared" ref="X330" si="510">SUBTOTAL(9,X331:X346)</f>
        <v>0</v>
      </c>
      <c r="Y330" s="98"/>
      <c r="Z330" s="99">
        <f t="shared" ref="Z330" si="511">SUBTOTAL(9,Z331:Z346)</f>
        <v>0</v>
      </c>
      <c r="AA330" s="98"/>
      <c r="AB330" s="99">
        <f t="shared" ref="AB330" si="512">SUBTOTAL(9,AB331:AB346)</f>
        <v>0</v>
      </c>
      <c r="AC330" s="98"/>
      <c r="AD330" s="99">
        <f t="shared" si="505"/>
        <v>0</v>
      </c>
      <c r="AE330" s="100">
        <f t="shared" si="505"/>
        <v>30750</v>
      </c>
      <c r="AF330" s="8"/>
      <c r="AG330" s="4"/>
      <c r="AH330" s="100">
        <f t="shared" ref="AH330" si="513">SUBTOTAL(9,AH331:AH346)</f>
        <v>0</v>
      </c>
      <c r="AJ330" s="4"/>
    </row>
    <row r="331" spans="1:36" x14ac:dyDescent="0.25">
      <c r="A331" s="101" t="str">
        <f t="shared" si="489"/>
        <v>N</v>
      </c>
      <c r="B331" s="26">
        <v>661</v>
      </c>
      <c r="C331" s="27" t="s">
        <v>173</v>
      </c>
      <c r="D331" s="102"/>
      <c r="E331" s="103"/>
      <c r="F331" s="103"/>
      <c r="G331" s="104"/>
      <c r="H331" s="105"/>
      <c r="I331" s="106">
        <f t="shared" ref="I331:I345" si="514">IF(+H331&gt;0,+D331*H331,+D331*F331*H331)</f>
        <v>0</v>
      </c>
      <c r="J331" s="29">
        <f t="shared" ref="J331:J345" si="515">+I331/J$2</f>
        <v>0</v>
      </c>
      <c r="K331" s="107"/>
      <c r="L331" s="108">
        <f t="shared" ref="L331:L345" si="516">+$J331*K331</f>
        <v>0</v>
      </c>
      <c r="M331" s="107"/>
      <c r="N331" s="108">
        <f t="shared" ref="N331:N345" si="517">+$J331*M331</f>
        <v>0</v>
      </c>
      <c r="O331" s="107"/>
      <c r="P331" s="108">
        <f t="shared" ref="P331:P332" si="518">+$J331*O331</f>
        <v>0</v>
      </c>
      <c r="Q331" s="107"/>
      <c r="R331" s="108">
        <f t="shared" ref="R331:R345" si="519">+$J331*Q331</f>
        <v>0</v>
      </c>
      <c r="S331" s="107"/>
      <c r="T331" s="108">
        <f t="shared" ref="T331:T345" si="520">+$J331*S331</f>
        <v>0</v>
      </c>
      <c r="U331" s="107"/>
      <c r="V331" s="108">
        <f t="shared" ref="V331:V345" si="521">+$J331*U331</f>
        <v>0</v>
      </c>
      <c r="W331" s="107"/>
      <c r="X331" s="108">
        <f t="shared" ref="X331:X345" si="522">+$J331*W331</f>
        <v>0</v>
      </c>
      <c r="Y331" s="107"/>
      <c r="Z331" s="108">
        <f t="shared" ref="Z331:Z345" si="523">+$J331*Y331</f>
        <v>0</v>
      </c>
      <c r="AA331" s="107"/>
      <c r="AB331" s="108">
        <f t="shared" ref="AB331:AB345" si="524">+$J331*AA331</f>
        <v>0</v>
      </c>
      <c r="AC331" s="107"/>
      <c r="AD331" s="108">
        <f t="shared" ref="AD331:AD345" si="525">+$J331*AC331</f>
        <v>0</v>
      </c>
      <c r="AE331" s="109">
        <f t="shared" ref="AE331:AE345" si="526">+L331+N331+P331+R331+T331+V331+X331+Z331+AB331+AD331</f>
        <v>0</v>
      </c>
      <c r="AF331" s="110"/>
      <c r="AG331" s="111"/>
      <c r="AH331" s="109">
        <f t="shared" ref="AH331:AH345" si="527">+J331-AE331</f>
        <v>0</v>
      </c>
      <c r="AJ331" s="111"/>
    </row>
    <row r="332" spans="1:36" x14ac:dyDescent="0.25">
      <c r="A332" s="101" t="str">
        <f t="shared" si="489"/>
        <v>N</v>
      </c>
      <c r="B332" s="26">
        <v>660</v>
      </c>
      <c r="C332" s="27" t="s">
        <v>476</v>
      </c>
      <c r="D332" s="102"/>
      <c r="E332" s="103"/>
      <c r="F332" s="103"/>
      <c r="G332" s="104"/>
      <c r="H332" s="105"/>
      <c r="I332" s="106">
        <f t="shared" si="514"/>
        <v>0</v>
      </c>
      <c r="J332" s="29">
        <f t="shared" si="515"/>
        <v>0</v>
      </c>
      <c r="K332" s="107"/>
      <c r="L332" s="108">
        <f t="shared" si="516"/>
        <v>0</v>
      </c>
      <c r="M332" s="107"/>
      <c r="N332" s="108">
        <f t="shared" si="517"/>
        <v>0</v>
      </c>
      <c r="O332" s="107"/>
      <c r="P332" s="108">
        <f t="shared" si="518"/>
        <v>0</v>
      </c>
      <c r="Q332" s="107"/>
      <c r="R332" s="108">
        <f t="shared" si="519"/>
        <v>0</v>
      </c>
      <c r="S332" s="107"/>
      <c r="T332" s="108">
        <f t="shared" si="520"/>
        <v>0</v>
      </c>
      <c r="U332" s="107"/>
      <c r="V332" s="108">
        <f t="shared" si="521"/>
        <v>0</v>
      </c>
      <c r="W332" s="107"/>
      <c r="X332" s="108">
        <f t="shared" si="522"/>
        <v>0</v>
      </c>
      <c r="Y332" s="107"/>
      <c r="Z332" s="108">
        <f t="shared" si="523"/>
        <v>0</v>
      </c>
      <c r="AA332" s="107"/>
      <c r="AB332" s="108">
        <f t="shared" si="524"/>
        <v>0</v>
      </c>
      <c r="AC332" s="107"/>
      <c r="AD332" s="108">
        <f t="shared" si="525"/>
        <v>0</v>
      </c>
      <c r="AE332" s="109">
        <f t="shared" si="526"/>
        <v>0</v>
      </c>
      <c r="AF332" s="110"/>
      <c r="AG332" s="111"/>
      <c r="AH332" s="109">
        <f t="shared" si="527"/>
        <v>0</v>
      </c>
      <c r="AJ332" s="111"/>
    </row>
    <row r="333" spans="1:36" x14ac:dyDescent="0.25">
      <c r="A333" s="101" t="str">
        <f t="shared" si="489"/>
        <v>N</v>
      </c>
      <c r="B333" s="26">
        <v>6600</v>
      </c>
      <c r="C333" s="27" t="s">
        <v>476</v>
      </c>
      <c r="D333" s="102"/>
      <c r="E333" s="103"/>
      <c r="F333" s="103"/>
      <c r="G333" s="104"/>
      <c r="H333" s="105"/>
      <c r="I333" s="106">
        <f t="shared" si="514"/>
        <v>0</v>
      </c>
      <c r="J333" s="29">
        <f>+I333/J$2</f>
        <v>0</v>
      </c>
      <c r="K333" s="107"/>
      <c r="L333" s="108">
        <f>+$J333*K333</f>
        <v>0</v>
      </c>
      <c r="M333" s="107"/>
      <c r="N333" s="108">
        <f>+$J333*M333</f>
        <v>0</v>
      </c>
      <c r="O333" s="107"/>
      <c r="P333" s="108">
        <f>+$J333*O333</f>
        <v>0</v>
      </c>
      <c r="Q333" s="107"/>
      <c r="R333" s="108">
        <f>+$J333*Q333</f>
        <v>0</v>
      </c>
      <c r="S333" s="107"/>
      <c r="T333" s="108">
        <f>+$J333*S333</f>
        <v>0</v>
      </c>
      <c r="U333" s="107"/>
      <c r="V333" s="108">
        <f>+$J333*U333</f>
        <v>0</v>
      </c>
      <c r="W333" s="107"/>
      <c r="X333" s="108">
        <f>+$J333*W333</f>
        <v>0</v>
      </c>
      <c r="Y333" s="107"/>
      <c r="Z333" s="108">
        <f>+$J333*Y333</f>
        <v>0</v>
      </c>
      <c r="AA333" s="107"/>
      <c r="AB333" s="108">
        <f>+$J333*AA333</f>
        <v>0</v>
      </c>
      <c r="AC333" s="107"/>
      <c r="AD333" s="108">
        <f>+$J333*AC333</f>
        <v>0</v>
      </c>
      <c r="AE333" s="109">
        <f t="shared" si="526"/>
        <v>0</v>
      </c>
      <c r="AF333" s="110"/>
      <c r="AG333" s="111"/>
      <c r="AH333" s="109">
        <f t="shared" si="527"/>
        <v>0</v>
      </c>
      <c r="AJ333" s="111"/>
    </row>
    <row r="334" spans="1:36" s="131" customFormat="1" x14ac:dyDescent="0.25">
      <c r="A334" s="124" t="str">
        <f t="shared" si="489"/>
        <v>Y</v>
      </c>
      <c r="B334" s="26">
        <v>6601</v>
      </c>
      <c r="C334" s="125" t="s">
        <v>174</v>
      </c>
      <c r="D334" s="102">
        <v>24</v>
      </c>
      <c r="E334" s="103" t="s">
        <v>892</v>
      </c>
      <c r="F334" s="103">
        <v>1</v>
      </c>
      <c r="G334" s="104">
        <v>1</v>
      </c>
      <c r="H334" s="105">
        <v>1281.25</v>
      </c>
      <c r="I334" s="126">
        <f t="shared" si="514"/>
        <v>30750</v>
      </c>
      <c r="J334" s="127">
        <f>+I334/J$2</f>
        <v>30750</v>
      </c>
      <c r="K334" s="107">
        <v>0.2</v>
      </c>
      <c r="L334" s="108">
        <f>+$J334*K334</f>
        <v>6150</v>
      </c>
      <c r="M334" s="107">
        <v>0.8</v>
      </c>
      <c r="N334" s="108">
        <f>+$J334*M334</f>
        <v>24600</v>
      </c>
      <c r="O334" s="107"/>
      <c r="P334" s="108">
        <f>+$J334*O334</f>
        <v>0</v>
      </c>
      <c r="Q334" s="107"/>
      <c r="R334" s="129">
        <f t="shared" si="519"/>
        <v>0</v>
      </c>
      <c r="S334" s="107"/>
      <c r="T334" s="129">
        <f t="shared" si="520"/>
        <v>0</v>
      </c>
      <c r="U334" s="107"/>
      <c r="V334" s="129">
        <f t="shared" si="521"/>
        <v>0</v>
      </c>
      <c r="W334" s="107"/>
      <c r="X334" s="129">
        <f t="shared" si="522"/>
        <v>0</v>
      </c>
      <c r="Y334" s="107"/>
      <c r="Z334" s="129">
        <f t="shared" si="523"/>
        <v>0</v>
      </c>
      <c r="AA334" s="107"/>
      <c r="AB334" s="129">
        <f t="shared" si="524"/>
        <v>0</v>
      </c>
      <c r="AC334" s="107"/>
      <c r="AD334" s="129">
        <f t="shared" si="525"/>
        <v>0</v>
      </c>
      <c r="AE334" s="109">
        <f t="shared" si="526"/>
        <v>30750</v>
      </c>
      <c r="AF334" s="110"/>
      <c r="AG334" s="111"/>
      <c r="AH334" s="109">
        <f t="shared" si="527"/>
        <v>0</v>
      </c>
      <c r="AJ334" s="130"/>
    </row>
    <row r="335" spans="1:36" x14ac:dyDescent="0.25">
      <c r="A335" s="101" t="str">
        <f t="shared" si="489"/>
        <v>N</v>
      </c>
      <c r="B335" s="26">
        <v>6603</v>
      </c>
      <c r="C335" s="27" t="s">
        <v>175</v>
      </c>
      <c r="D335" s="102"/>
      <c r="E335" s="103"/>
      <c r="F335" s="103"/>
      <c r="G335" s="104"/>
      <c r="H335" s="105"/>
      <c r="I335" s="106">
        <f t="shared" si="514"/>
        <v>0</v>
      </c>
      <c r="J335" s="29">
        <f t="shared" si="515"/>
        <v>0</v>
      </c>
      <c r="K335" s="107"/>
      <c r="L335" s="108">
        <f t="shared" si="516"/>
        <v>0</v>
      </c>
      <c r="M335" s="107"/>
      <c r="N335" s="108">
        <f t="shared" si="517"/>
        <v>0</v>
      </c>
      <c r="O335" s="107"/>
      <c r="P335" s="108">
        <f t="shared" ref="P335:P345" si="528">+$J335*O335</f>
        <v>0</v>
      </c>
      <c r="Q335" s="107"/>
      <c r="R335" s="108">
        <f t="shared" si="519"/>
        <v>0</v>
      </c>
      <c r="S335" s="107"/>
      <c r="T335" s="108">
        <f t="shared" si="520"/>
        <v>0</v>
      </c>
      <c r="U335" s="107"/>
      <c r="V335" s="108">
        <f t="shared" si="521"/>
        <v>0</v>
      </c>
      <c r="W335" s="107"/>
      <c r="X335" s="108">
        <f t="shared" si="522"/>
        <v>0</v>
      </c>
      <c r="Y335" s="107"/>
      <c r="Z335" s="108">
        <f t="shared" si="523"/>
        <v>0</v>
      </c>
      <c r="AA335" s="107"/>
      <c r="AB335" s="108">
        <f t="shared" si="524"/>
        <v>0</v>
      </c>
      <c r="AC335" s="107"/>
      <c r="AD335" s="108">
        <f t="shared" si="525"/>
        <v>0</v>
      </c>
      <c r="AE335" s="109">
        <f t="shared" si="526"/>
        <v>0</v>
      </c>
      <c r="AF335" s="110"/>
      <c r="AG335" s="111"/>
      <c r="AH335" s="109">
        <f t="shared" si="527"/>
        <v>0</v>
      </c>
      <c r="AJ335" s="111"/>
    </row>
    <row r="336" spans="1:36" x14ac:dyDescent="0.25">
      <c r="A336" s="101" t="str">
        <f t="shared" si="489"/>
        <v>N</v>
      </c>
      <c r="B336" s="26">
        <v>6604</v>
      </c>
      <c r="C336" s="27" t="s">
        <v>176</v>
      </c>
      <c r="D336" s="102"/>
      <c r="E336" s="103"/>
      <c r="F336" s="103"/>
      <c r="G336" s="104"/>
      <c r="H336" s="105"/>
      <c r="I336" s="106">
        <f t="shared" si="514"/>
        <v>0</v>
      </c>
      <c r="J336" s="29">
        <f t="shared" si="515"/>
        <v>0</v>
      </c>
      <c r="K336" s="107"/>
      <c r="L336" s="108">
        <f t="shared" si="516"/>
        <v>0</v>
      </c>
      <c r="M336" s="107"/>
      <c r="N336" s="108">
        <f t="shared" si="517"/>
        <v>0</v>
      </c>
      <c r="O336" s="107"/>
      <c r="P336" s="108">
        <f t="shared" si="528"/>
        <v>0</v>
      </c>
      <c r="Q336" s="107"/>
      <c r="R336" s="108">
        <f t="shared" si="519"/>
        <v>0</v>
      </c>
      <c r="S336" s="107"/>
      <c r="T336" s="108">
        <f t="shared" si="520"/>
        <v>0</v>
      </c>
      <c r="U336" s="107"/>
      <c r="V336" s="108">
        <f t="shared" si="521"/>
        <v>0</v>
      </c>
      <c r="W336" s="107"/>
      <c r="X336" s="108">
        <f t="shared" si="522"/>
        <v>0</v>
      </c>
      <c r="Y336" s="107"/>
      <c r="Z336" s="108">
        <f t="shared" si="523"/>
        <v>0</v>
      </c>
      <c r="AA336" s="107"/>
      <c r="AB336" s="108">
        <f t="shared" si="524"/>
        <v>0</v>
      </c>
      <c r="AC336" s="107"/>
      <c r="AD336" s="108">
        <f t="shared" si="525"/>
        <v>0</v>
      </c>
      <c r="AE336" s="109">
        <f t="shared" si="526"/>
        <v>0</v>
      </c>
      <c r="AF336" s="110"/>
      <c r="AG336" s="111"/>
      <c r="AH336" s="109">
        <f t="shared" si="527"/>
        <v>0</v>
      </c>
      <c r="AJ336" s="111"/>
    </row>
    <row r="337" spans="1:36" x14ac:dyDescent="0.25">
      <c r="A337" s="101" t="str">
        <f t="shared" si="489"/>
        <v>N</v>
      </c>
      <c r="B337" s="26">
        <v>6605</v>
      </c>
      <c r="C337" s="27" t="s">
        <v>177</v>
      </c>
      <c r="D337" s="102"/>
      <c r="E337" s="103"/>
      <c r="F337" s="103"/>
      <c r="G337" s="104"/>
      <c r="H337" s="105"/>
      <c r="I337" s="106">
        <f t="shared" si="514"/>
        <v>0</v>
      </c>
      <c r="J337" s="29">
        <f t="shared" si="515"/>
        <v>0</v>
      </c>
      <c r="K337" s="107"/>
      <c r="L337" s="108">
        <f t="shared" si="516"/>
        <v>0</v>
      </c>
      <c r="M337" s="107"/>
      <c r="N337" s="108">
        <f t="shared" si="517"/>
        <v>0</v>
      </c>
      <c r="O337" s="107"/>
      <c r="P337" s="108">
        <f t="shared" si="528"/>
        <v>0</v>
      </c>
      <c r="Q337" s="107"/>
      <c r="R337" s="108">
        <f t="shared" si="519"/>
        <v>0</v>
      </c>
      <c r="S337" s="107"/>
      <c r="T337" s="108">
        <f t="shared" si="520"/>
        <v>0</v>
      </c>
      <c r="U337" s="107"/>
      <c r="V337" s="108">
        <f t="shared" si="521"/>
        <v>0</v>
      </c>
      <c r="W337" s="107"/>
      <c r="X337" s="108">
        <f t="shared" si="522"/>
        <v>0</v>
      </c>
      <c r="Y337" s="107"/>
      <c r="Z337" s="108">
        <f t="shared" si="523"/>
        <v>0</v>
      </c>
      <c r="AA337" s="107"/>
      <c r="AB337" s="108">
        <f t="shared" si="524"/>
        <v>0</v>
      </c>
      <c r="AC337" s="107"/>
      <c r="AD337" s="108">
        <f t="shared" si="525"/>
        <v>0</v>
      </c>
      <c r="AE337" s="109">
        <f t="shared" si="526"/>
        <v>0</v>
      </c>
      <c r="AF337" s="110"/>
      <c r="AG337" s="111"/>
      <c r="AH337" s="109">
        <f t="shared" si="527"/>
        <v>0</v>
      </c>
      <c r="AJ337" s="111"/>
    </row>
    <row r="338" spans="1:36" x14ac:dyDescent="0.25">
      <c r="A338" s="101" t="str">
        <f t="shared" si="489"/>
        <v>N</v>
      </c>
      <c r="B338" s="26">
        <v>6611</v>
      </c>
      <c r="C338" s="27" t="s">
        <v>178</v>
      </c>
      <c r="D338" s="102"/>
      <c r="E338" s="103"/>
      <c r="F338" s="103"/>
      <c r="G338" s="104"/>
      <c r="H338" s="105"/>
      <c r="I338" s="106">
        <f t="shared" si="514"/>
        <v>0</v>
      </c>
      <c r="J338" s="29">
        <f t="shared" si="515"/>
        <v>0</v>
      </c>
      <c r="K338" s="107"/>
      <c r="L338" s="108">
        <f t="shared" si="516"/>
        <v>0</v>
      </c>
      <c r="M338" s="107"/>
      <c r="N338" s="108">
        <f t="shared" si="517"/>
        <v>0</v>
      </c>
      <c r="O338" s="107"/>
      <c r="P338" s="108">
        <f t="shared" si="528"/>
        <v>0</v>
      </c>
      <c r="Q338" s="107"/>
      <c r="R338" s="108">
        <f t="shared" si="519"/>
        <v>0</v>
      </c>
      <c r="S338" s="107"/>
      <c r="T338" s="108">
        <f t="shared" si="520"/>
        <v>0</v>
      </c>
      <c r="U338" s="107"/>
      <c r="V338" s="108">
        <f t="shared" si="521"/>
        <v>0</v>
      </c>
      <c r="W338" s="107"/>
      <c r="X338" s="108">
        <f t="shared" si="522"/>
        <v>0</v>
      </c>
      <c r="Y338" s="107"/>
      <c r="Z338" s="108">
        <f t="shared" si="523"/>
        <v>0</v>
      </c>
      <c r="AA338" s="107"/>
      <c r="AB338" s="108">
        <f t="shared" si="524"/>
        <v>0</v>
      </c>
      <c r="AC338" s="107"/>
      <c r="AD338" s="108">
        <f t="shared" si="525"/>
        <v>0</v>
      </c>
      <c r="AE338" s="109">
        <f t="shared" si="526"/>
        <v>0</v>
      </c>
      <c r="AF338" s="110"/>
      <c r="AG338" s="111"/>
      <c r="AH338" s="109">
        <f t="shared" si="527"/>
        <v>0</v>
      </c>
      <c r="AJ338" s="111"/>
    </row>
    <row r="339" spans="1:36" x14ac:dyDescent="0.25">
      <c r="A339" s="101" t="str">
        <f t="shared" si="489"/>
        <v>N</v>
      </c>
      <c r="B339" s="26">
        <v>6612</v>
      </c>
      <c r="C339" s="27" t="s">
        <v>179</v>
      </c>
      <c r="D339" s="102"/>
      <c r="E339" s="103"/>
      <c r="F339" s="103"/>
      <c r="G339" s="104"/>
      <c r="H339" s="105"/>
      <c r="I339" s="106">
        <f t="shared" si="514"/>
        <v>0</v>
      </c>
      <c r="J339" s="29">
        <f t="shared" si="515"/>
        <v>0</v>
      </c>
      <c r="K339" s="107"/>
      <c r="L339" s="108">
        <f t="shared" si="516"/>
        <v>0</v>
      </c>
      <c r="M339" s="107"/>
      <c r="N339" s="108">
        <f t="shared" si="517"/>
        <v>0</v>
      </c>
      <c r="O339" s="107"/>
      <c r="P339" s="108">
        <f t="shared" si="528"/>
        <v>0</v>
      </c>
      <c r="Q339" s="107"/>
      <c r="R339" s="108">
        <f t="shared" si="519"/>
        <v>0</v>
      </c>
      <c r="S339" s="107"/>
      <c r="T339" s="108">
        <f t="shared" si="520"/>
        <v>0</v>
      </c>
      <c r="U339" s="107"/>
      <c r="V339" s="108">
        <f t="shared" si="521"/>
        <v>0</v>
      </c>
      <c r="W339" s="107"/>
      <c r="X339" s="108">
        <f t="shared" si="522"/>
        <v>0</v>
      </c>
      <c r="Y339" s="107"/>
      <c r="Z339" s="108">
        <f t="shared" si="523"/>
        <v>0</v>
      </c>
      <c r="AA339" s="107"/>
      <c r="AB339" s="108">
        <f t="shared" si="524"/>
        <v>0</v>
      </c>
      <c r="AC339" s="107"/>
      <c r="AD339" s="108">
        <f t="shared" si="525"/>
        <v>0</v>
      </c>
      <c r="AE339" s="109">
        <f t="shared" si="526"/>
        <v>0</v>
      </c>
      <c r="AF339" s="110"/>
      <c r="AG339" s="111"/>
      <c r="AH339" s="109">
        <f t="shared" si="527"/>
        <v>0</v>
      </c>
      <c r="AJ339" s="111"/>
    </row>
    <row r="340" spans="1:36" x14ac:dyDescent="0.25">
      <c r="A340" s="101" t="str">
        <f t="shared" si="489"/>
        <v>N</v>
      </c>
      <c r="B340" s="26">
        <v>6613</v>
      </c>
      <c r="C340" s="27" t="s">
        <v>180</v>
      </c>
      <c r="D340" s="102"/>
      <c r="E340" s="103"/>
      <c r="F340" s="103"/>
      <c r="G340" s="104"/>
      <c r="H340" s="105"/>
      <c r="I340" s="106">
        <f t="shared" si="514"/>
        <v>0</v>
      </c>
      <c r="J340" s="29">
        <f t="shared" si="515"/>
        <v>0</v>
      </c>
      <c r="K340" s="107"/>
      <c r="L340" s="108">
        <f t="shared" si="516"/>
        <v>0</v>
      </c>
      <c r="M340" s="107"/>
      <c r="N340" s="108">
        <f t="shared" si="517"/>
        <v>0</v>
      </c>
      <c r="O340" s="107"/>
      <c r="P340" s="108">
        <f t="shared" si="528"/>
        <v>0</v>
      </c>
      <c r="Q340" s="107"/>
      <c r="R340" s="108">
        <f t="shared" si="519"/>
        <v>0</v>
      </c>
      <c r="S340" s="107"/>
      <c r="T340" s="108">
        <f t="shared" si="520"/>
        <v>0</v>
      </c>
      <c r="U340" s="107"/>
      <c r="V340" s="108">
        <f t="shared" si="521"/>
        <v>0</v>
      </c>
      <c r="W340" s="107"/>
      <c r="X340" s="108">
        <f t="shared" si="522"/>
        <v>0</v>
      </c>
      <c r="Y340" s="107"/>
      <c r="Z340" s="108">
        <f t="shared" si="523"/>
        <v>0</v>
      </c>
      <c r="AA340" s="107"/>
      <c r="AB340" s="108">
        <f t="shared" si="524"/>
        <v>0</v>
      </c>
      <c r="AC340" s="107"/>
      <c r="AD340" s="108">
        <f t="shared" si="525"/>
        <v>0</v>
      </c>
      <c r="AE340" s="109">
        <f t="shared" si="526"/>
        <v>0</v>
      </c>
      <c r="AF340" s="110"/>
      <c r="AG340" s="111"/>
      <c r="AH340" s="109">
        <f t="shared" si="527"/>
        <v>0</v>
      </c>
      <c r="AJ340" s="111"/>
    </row>
    <row r="341" spans="1:36" x14ac:dyDescent="0.25">
      <c r="A341" s="101" t="str">
        <f t="shared" si="489"/>
        <v>N</v>
      </c>
      <c r="B341" s="26">
        <v>6614</v>
      </c>
      <c r="C341" s="27" t="s">
        <v>181</v>
      </c>
      <c r="D341" s="102"/>
      <c r="E341" s="103"/>
      <c r="F341" s="103"/>
      <c r="G341" s="104"/>
      <c r="H341" s="105"/>
      <c r="I341" s="106">
        <f t="shared" si="514"/>
        <v>0</v>
      </c>
      <c r="J341" s="29">
        <f t="shared" si="515"/>
        <v>0</v>
      </c>
      <c r="K341" s="107"/>
      <c r="L341" s="108">
        <f t="shared" si="516"/>
        <v>0</v>
      </c>
      <c r="M341" s="107"/>
      <c r="N341" s="108">
        <f t="shared" si="517"/>
        <v>0</v>
      </c>
      <c r="O341" s="107"/>
      <c r="P341" s="108">
        <f t="shared" si="528"/>
        <v>0</v>
      </c>
      <c r="Q341" s="107"/>
      <c r="R341" s="108">
        <f t="shared" si="519"/>
        <v>0</v>
      </c>
      <c r="S341" s="107"/>
      <c r="T341" s="108">
        <f t="shared" si="520"/>
        <v>0</v>
      </c>
      <c r="U341" s="107"/>
      <c r="V341" s="108">
        <f t="shared" si="521"/>
        <v>0</v>
      </c>
      <c r="W341" s="107"/>
      <c r="X341" s="108">
        <f t="shared" si="522"/>
        <v>0</v>
      </c>
      <c r="Y341" s="107"/>
      <c r="Z341" s="108">
        <f t="shared" si="523"/>
        <v>0</v>
      </c>
      <c r="AA341" s="107"/>
      <c r="AB341" s="108">
        <f t="shared" si="524"/>
        <v>0</v>
      </c>
      <c r="AC341" s="107"/>
      <c r="AD341" s="108">
        <f t="shared" si="525"/>
        <v>0</v>
      </c>
      <c r="AE341" s="109">
        <f t="shared" si="526"/>
        <v>0</v>
      </c>
      <c r="AF341" s="110"/>
      <c r="AG341" s="111"/>
      <c r="AH341" s="109">
        <f t="shared" si="527"/>
        <v>0</v>
      </c>
      <c r="AJ341" s="111"/>
    </row>
    <row r="342" spans="1:36" x14ac:dyDescent="0.25">
      <c r="A342" s="101" t="str">
        <f t="shared" si="489"/>
        <v>N</v>
      </c>
      <c r="B342" s="26">
        <v>6615</v>
      </c>
      <c r="C342" s="27" t="s">
        <v>182</v>
      </c>
      <c r="D342" s="102"/>
      <c r="E342" s="103"/>
      <c r="F342" s="103"/>
      <c r="G342" s="104"/>
      <c r="H342" s="105"/>
      <c r="I342" s="106">
        <f t="shared" si="514"/>
        <v>0</v>
      </c>
      <c r="J342" s="29">
        <f t="shared" si="515"/>
        <v>0</v>
      </c>
      <c r="K342" s="107"/>
      <c r="L342" s="108">
        <f t="shared" si="516"/>
        <v>0</v>
      </c>
      <c r="M342" s="107"/>
      <c r="N342" s="108">
        <f t="shared" si="517"/>
        <v>0</v>
      </c>
      <c r="O342" s="107"/>
      <c r="P342" s="108">
        <f t="shared" si="528"/>
        <v>0</v>
      </c>
      <c r="Q342" s="107"/>
      <c r="R342" s="108">
        <f t="shared" si="519"/>
        <v>0</v>
      </c>
      <c r="S342" s="107"/>
      <c r="T342" s="108">
        <f t="shared" si="520"/>
        <v>0</v>
      </c>
      <c r="U342" s="107"/>
      <c r="V342" s="108">
        <f t="shared" si="521"/>
        <v>0</v>
      </c>
      <c r="W342" s="107"/>
      <c r="X342" s="108">
        <f t="shared" si="522"/>
        <v>0</v>
      </c>
      <c r="Y342" s="107"/>
      <c r="Z342" s="108">
        <f t="shared" si="523"/>
        <v>0</v>
      </c>
      <c r="AA342" s="107"/>
      <c r="AB342" s="108">
        <f t="shared" si="524"/>
        <v>0</v>
      </c>
      <c r="AC342" s="107"/>
      <c r="AD342" s="108">
        <f t="shared" si="525"/>
        <v>0</v>
      </c>
      <c r="AE342" s="109">
        <f t="shared" si="526"/>
        <v>0</v>
      </c>
      <c r="AF342" s="110"/>
      <c r="AG342" s="111"/>
      <c r="AH342" s="109">
        <f t="shared" si="527"/>
        <v>0</v>
      </c>
      <c r="AJ342" s="111"/>
    </row>
    <row r="343" spans="1:36" x14ac:dyDescent="0.25">
      <c r="A343" s="101" t="str">
        <f t="shared" si="489"/>
        <v>N</v>
      </c>
      <c r="B343" s="26">
        <v>6616</v>
      </c>
      <c r="C343" s="27" t="s">
        <v>183</v>
      </c>
      <c r="D343" s="102"/>
      <c r="E343" s="103"/>
      <c r="F343" s="103"/>
      <c r="G343" s="104"/>
      <c r="H343" s="105"/>
      <c r="I343" s="106">
        <f t="shared" si="514"/>
        <v>0</v>
      </c>
      <c r="J343" s="29">
        <f t="shared" si="515"/>
        <v>0</v>
      </c>
      <c r="K343" s="107"/>
      <c r="L343" s="108">
        <f t="shared" si="516"/>
        <v>0</v>
      </c>
      <c r="M343" s="107"/>
      <c r="N343" s="108">
        <f t="shared" si="517"/>
        <v>0</v>
      </c>
      <c r="O343" s="107"/>
      <c r="P343" s="108">
        <f t="shared" si="528"/>
        <v>0</v>
      </c>
      <c r="Q343" s="107"/>
      <c r="R343" s="108">
        <f t="shared" si="519"/>
        <v>0</v>
      </c>
      <c r="S343" s="107"/>
      <c r="T343" s="108">
        <f t="shared" si="520"/>
        <v>0</v>
      </c>
      <c r="U343" s="107"/>
      <c r="V343" s="108">
        <f t="shared" si="521"/>
        <v>0</v>
      </c>
      <c r="W343" s="107"/>
      <c r="X343" s="108">
        <f t="shared" si="522"/>
        <v>0</v>
      </c>
      <c r="Y343" s="107"/>
      <c r="Z343" s="108">
        <f t="shared" si="523"/>
        <v>0</v>
      </c>
      <c r="AA343" s="107"/>
      <c r="AB343" s="108">
        <f t="shared" si="524"/>
        <v>0</v>
      </c>
      <c r="AC343" s="107"/>
      <c r="AD343" s="108">
        <f t="shared" si="525"/>
        <v>0</v>
      </c>
      <c r="AE343" s="109">
        <f t="shared" si="526"/>
        <v>0</v>
      </c>
      <c r="AF343" s="110"/>
      <c r="AG343" s="111"/>
      <c r="AH343" s="109">
        <f t="shared" si="527"/>
        <v>0</v>
      </c>
      <c r="AJ343" s="111"/>
    </row>
    <row r="344" spans="1:36" x14ac:dyDescent="0.25">
      <c r="A344" s="101" t="str">
        <f t="shared" si="489"/>
        <v>N</v>
      </c>
      <c r="B344" s="26">
        <v>6619</v>
      </c>
      <c r="C344" s="27" t="s">
        <v>184</v>
      </c>
      <c r="D344" s="102"/>
      <c r="E344" s="103"/>
      <c r="F344" s="103"/>
      <c r="G344" s="104"/>
      <c r="H344" s="105"/>
      <c r="I344" s="106">
        <f t="shared" si="514"/>
        <v>0</v>
      </c>
      <c r="J344" s="29">
        <f t="shared" si="515"/>
        <v>0</v>
      </c>
      <c r="K344" s="107"/>
      <c r="L344" s="108">
        <f t="shared" si="516"/>
        <v>0</v>
      </c>
      <c r="M344" s="107"/>
      <c r="N344" s="108">
        <f t="shared" si="517"/>
        <v>0</v>
      </c>
      <c r="O344" s="107"/>
      <c r="P344" s="108">
        <f t="shared" si="528"/>
        <v>0</v>
      </c>
      <c r="Q344" s="107"/>
      <c r="R344" s="108">
        <f t="shared" si="519"/>
        <v>0</v>
      </c>
      <c r="S344" s="107"/>
      <c r="T344" s="108">
        <f t="shared" si="520"/>
        <v>0</v>
      </c>
      <c r="U344" s="107"/>
      <c r="V344" s="108">
        <f t="shared" si="521"/>
        <v>0</v>
      </c>
      <c r="W344" s="107"/>
      <c r="X344" s="108">
        <f t="shared" si="522"/>
        <v>0</v>
      </c>
      <c r="Y344" s="107"/>
      <c r="Z344" s="108">
        <f t="shared" si="523"/>
        <v>0</v>
      </c>
      <c r="AA344" s="107"/>
      <c r="AB344" s="108">
        <f t="shared" si="524"/>
        <v>0</v>
      </c>
      <c r="AC344" s="107"/>
      <c r="AD344" s="108">
        <f t="shared" si="525"/>
        <v>0</v>
      </c>
      <c r="AE344" s="109">
        <f t="shared" si="526"/>
        <v>0</v>
      </c>
      <c r="AF344" s="110"/>
      <c r="AG344" s="111"/>
      <c r="AH344" s="109">
        <f t="shared" si="527"/>
        <v>0</v>
      </c>
      <c r="AJ344" s="111"/>
    </row>
    <row r="345" spans="1:36" x14ac:dyDescent="0.25">
      <c r="A345" s="101" t="str">
        <f t="shared" si="489"/>
        <v>N</v>
      </c>
      <c r="B345" s="26">
        <v>6669</v>
      </c>
      <c r="C345" s="27" t="s">
        <v>185</v>
      </c>
      <c r="D345" s="102"/>
      <c r="E345" s="103"/>
      <c r="F345" s="103"/>
      <c r="G345" s="104"/>
      <c r="H345" s="105"/>
      <c r="I345" s="106">
        <f t="shared" si="514"/>
        <v>0</v>
      </c>
      <c r="J345" s="29">
        <f t="shared" si="515"/>
        <v>0</v>
      </c>
      <c r="K345" s="107"/>
      <c r="L345" s="108">
        <f t="shared" si="516"/>
        <v>0</v>
      </c>
      <c r="M345" s="107"/>
      <c r="N345" s="108">
        <f t="shared" si="517"/>
        <v>0</v>
      </c>
      <c r="O345" s="107"/>
      <c r="P345" s="108">
        <f t="shared" si="528"/>
        <v>0</v>
      </c>
      <c r="Q345" s="107"/>
      <c r="R345" s="108">
        <f t="shared" si="519"/>
        <v>0</v>
      </c>
      <c r="S345" s="107"/>
      <c r="T345" s="108">
        <f t="shared" si="520"/>
        <v>0</v>
      </c>
      <c r="U345" s="107"/>
      <c r="V345" s="108">
        <f t="shared" si="521"/>
        <v>0</v>
      </c>
      <c r="W345" s="107"/>
      <c r="X345" s="108">
        <f t="shared" si="522"/>
        <v>0</v>
      </c>
      <c r="Y345" s="107"/>
      <c r="Z345" s="108">
        <f t="shared" si="523"/>
        <v>0</v>
      </c>
      <c r="AA345" s="107"/>
      <c r="AB345" s="108">
        <f t="shared" si="524"/>
        <v>0</v>
      </c>
      <c r="AC345" s="107"/>
      <c r="AD345" s="108">
        <f t="shared" si="525"/>
        <v>0</v>
      </c>
      <c r="AE345" s="109">
        <f t="shared" si="526"/>
        <v>0</v>
      </c>
      <c r="AF345" s="110"/>
      <c r="AG345" s="111"/>
      <c r="AH345" s="109">
        <f t="shared" si="527"/>
        <v>0</v>
      </c>
      <c r="AJ345" s="111"/>
    </row>
    <row r="346" spans="1:36" x14ac:dyDescent="0.25">
      <c r="A346" s="101" t="str">
        <f t="shared" si="489"/>
        <v>N</v>
      </c>
      <c r="B346" s="33"/>
      <c r="C346" s="34"/>
      <c r="D346" s="119"/>
      <c r="E346" s="120"/>
      <c r="F346" s="120"/>
      <c r="G346" s="111"/>
      <c r="H346" s="111"/>
      <c r="I346" s="4"/>
      <c r="J346" s="35"/>
      <c r="K346" s="121"/>
      <c r="L346" s="122"/>
      <c r="M346" s="121"/>
      <c r="N346" s="122"/>
      <c r="O346" s="121"/>
      <c r="P346" s="122"/>
      <c r="Q346" s="121"/>
      <c r="R346" s="122"/>
      <c r="S346" s="121"/>
      <c r="T346" s="122"/>
      <c r="U346" s="121"/>
      <c r="V346" s="122"/>
      <c r="W346" s="121"/>
      <c r="X346" s="122"/>
      <c r="Y346" s="121"/>
      <c r="Z346" s="122"/>
      <c r="AA346" s="121"/>
      <c r="AB346" s="122"/>
      <c r="AC346" s="121"/>
      <c r="AD346" s="122"/>
      <c r="AE346" s="137"/>
      <c r="AF346" s="110"/>
      <c r="AG346" s="111"/>
      <c r="AH346" s="137"/>
      <c r="AJ346" s="111"/>
    </row>
    <row r="347" spans="1:36" s="10" customFormat="1" x14ac:dyDescent="0.25">
      <c r="A347" s="1" t="str">
        <f>IF(AE347&gt;0,"Y",IF(AE347&lt;0,"Y","N"))</f>
        <v>Y</v>
      </c>
      <c r="B347" s="21">
        <v>662</v>
      </c>
      <c r="C347" s="22" t="s">
        <v>3</v>
      </c>
      <c r="D347" s="97"/>
      <c r="E347" s="22"/>
      <c r="F347" s="22"/>
      <c r="G347" s="23"/>
      <c r="H347" s="23"/>
      <c r="I347" s="23"/>
      <c r="J347" s="24">
        <f t="shared" ref="J347" si="529">SUBTOTAL(9,J348:J355)</f>
        <v>114329</v>
      </c>
      <c r="K347" s="98"/>
      <c r="L347" s="99">
        <f t="shared" ref="L347:AE347" si="530">SUBTOTAL(9,L348:L355)</f>
        <v>22865.800000000003</v>
      </c>
      <c r="M347" s="98"/>
      <c r="N347" s="99">
        <f t="shared" si="530"/>
        <v>91463.200000000012</v>
      </c>
      <c r="O347" s="98"/>
      <c r="P347" s="99">
        <f t="shared" ref="P347" si="531">SUBTOTAL(9,P348:P355)</f>
        <v>0</v>
      </c>
      <c r="Q347" s="98"/>
      <c r="R347" s="99">
        <f t="shared" ref="R347" si="532">SUBTOTAL(9,R348:R355)</f>
        <v>0</v>
      </c>
      <c r="S347" s="98"/>
      <c r="T347" s="99">
        <f t="shared" ref="T347" si="533">SUBTOTAL(9,T348:T355)</f>
        <v>0</v>
      </c>
      <c r="U347" s="98"/>
      <c r="V347" s="99">
        <f t="shared" ref="V347" si="534">SUBTOTAL(9,V348:V355)</f>
        <v>0</v>
      </c>
      <c r="W347" s="98"/>
      <c r="X347" s="99">
        <f t="shared" ref="X347" si="535">SUBTOTAL(9,X348:X355)</f>
        <v>0</v>
      </c>
      <c r="Y347" s="98"/>
      <c r="Z347" s="99">
        <f t="shared" ref="Z347" si="536">SUBTOTAL(9,Z348:Z355)</f>
        <v>0</v>
      </c>
      <c r="AA347" s="98"/>
      <c r="AB347" s="99">
        <f t="shared" ref="AB347" si="537">SUBTOTAL(9,AB348:AB355)</f>
        <v>0</v>
      </c>
      <c r="AC347" s="98"/>
      <c r="AD347" s="99">
        <f t="shared" si="530"/>
        <v>0</v>
      </c>
      <c r="AE347" s="100">
        <f t="shared" si="530"/>
        <v>114329.00000000001</v>
      </c>
      <c r="AF347" s="8"/>
      <c r="AG347" s="4"/>
      <c r="AH347" s="100">
        <f t="shared" ref="AH347" si="538">SUBTOTAL(9,AH348:AH355)</f>
        <v>0</v>
      </c>
      <c r="AJ347" s="4"/>
    </row>
    <row r="348" spans="1:36" x14ac:dyDescent="0.25">
      <c r="A348" s="101" t="str">
        <f t="shared" ref="A348:A358" si="539">IF(AE348&gt;0,"Y",IF(AE348&lt;0,"Y","N"))</f>
        <v>N</v>
      </c>
      <c r="B348" s="26">
        <v>662</v>
      </c>
      <c r="C348" s="27" t="s">
        <v>3</v>
      </c>
      <c r="D348" s="102"/>
      <c r="E348" s="103"/>
      <c r="F348" s="103"/>
      <c r="G348" s="104"/>
      <c r="H348" s="105"/>
      <c r="I348" s="106">
        <f t="shared" ref="I348:I354" si="540">IF(+H348&gt;0,+D348*H348,+D348*F348*H348)</f>
        <v>0</v>
      </c>
      <c r="J348" s="29">
        <f t="shared" ref="J348:J354" si="541">+I348/J$2</f>
        <v>0</v>
      </c>
      <c r="K348" s="107"/>
      <c r="L348" s="108">
        <f t="shared" ref="L348:L354" si="542">+$J348*K348</f>
        <v>0</v>
      </c>
      <c r="M348" s="107"/>
      <c r="N348" s="108">
        <f t="shared" ref="N348:N354" si="543">+$J348*M348</f>
        <v>0</v>
      </c>
      <c r="O348" s="107"/>
      <c r="P348" s="108">
        <f t="shared" ref="P348:P354" si="544">+$J348*O348</f>
        <v>0</v>
      </c>
      <c r="Q348" s="107"/>
      <c r="R348" s="108">
        <f t="shared" ref="R348:R354" si="545">+$J348*Q348</f>
        <v>0</v>
      </c>
      <c r="S348" s="107"/>
      <c r="T348" s="108">
        <f t="shared" ref="T348:T354" si="546">+$J348*S348</f>
        <v>0</v>
      </c>
      <c r="U348" s="107"/>
      <c r="V348" s="108">
        <f t="shared" ref="V348:V354" si="547">+$J348*U348</f>
        <v>0</v>
      </c>
      <c r="W348" s="107"/>
      <c r="X348" s="108">
        <f t="shared" ref="X348:X354" si="548">+$J348*W348</f>
        <v>0</v>
      </c>
      <c r="Y348" s="107"/>
      <c r="Z348" s="108">
        <f t="shared" ref="Z348:Z354" si="549">+$J348*Y348</f>
        <v>0</v>
      </c>
      <c r="AA348" s="107"/>
      <c r="AB348" s="108">
        <f t="shared" ref="AB348:AB354" si="550">+$J348*AA348</f>
        <v>0</v>
      </c>
      <c r="AC348" s="107"/>
      <c r="AD348" s="108">
        <f t="shared" ref="AD348:AD354" si="551">+$J348*AC348</f>
        <v>0</v>
      </c>
      <c r="AE348" s="109">
        <f t="shared" ref="AE348:AE354" si="552">+L348+N348+P348+R348+T348+V348+X348+Z348+AB348+AD348</f>
        <v>0</v>
      </c>
      <c r="AF348" s="110"/>
      <c r="AG348" s="111"/>
      <c r="AH348" s="109">
        <f t="shared" ref="AH348:AH354" si="553">+J348-AE348</f>
        <v>0</v>
      </c>
      <c r="AJ348" s="111"/>
    </row>
    <row r="349" spans="1:36" x14ac:dyDescent="0.25">
      <c r="A349" s="101" t="str">
        <f t="shared" si="539"/>
        <v>N</v>
      </c>
      <c r="B349" s="26">
        <v>6620</v>
      </c>
      <c r="C349" s="27" t="s">
        <v>3</v>
      </c>
      <c r="D349" s="102"/>
      <c r="E349" s="103"/>
      <c r="F349" s="103"/>
      <c r="G349" s="104"/>
      <c r="H349" s="105"/>
      <c r="I349" s="106">
        <f t="shared" si="540"/>
        <v>0</v>
      </c>
      <c r="J349" s="29">
        <f t="shared" si="541"/>
        <v>0</v>
      </c>
      <c r="K349" s="107"/>
      <c r="L349" s="108">
        <f t="shared" si="542"/>
        <v>0</v>
      </c>
      <c r="M349" s="107"/>
      <c r="N349" s="108">
        <f t="shared" si="543"/>
        <v>0</v>
      </c>
      <c r="O349" s="107"/>
      <c r="P349" s="108">
        <f t="shared" si="544"/>
        <v>0</v>
      </c>
      <c r="Q349" s="107"/>
      <c r="R349" s="108">
        <f t="shared" si="545"/>
        <v>0</v>
      </c>
      <c r="S349" s="107"/>
      <c r="T349" s="108">
        <f t="shared" si="546"/>
        <v>0</v>
      </c>
      <c r="U349" s="107"/>
      <c r="V349" s="108">
        <f t="shared" si="547"/>
        <v>0</v>
      </c>
      <c r="W349" s="107"/>
      <c r="X349" s="108">
        <f t="shared" si="548"/>
        <v>0</v>
      </c>
      <c r="Y349" s="107"/>
      <c r="Z349" s="108">
        <f t="shared" si="549"/>
        <v>0</v>
      </c>
      <c r="AA349" s="107"/>
      <c r="AB349" s="108">
        <f t="shared" si="550"/>
        <v>0</v>
      </c>
      <c r="AC349" s="107"/>
      <c r="AD349" s="108">
        <f t="shared" si="551"/>
        <v>0</v>
      </c>
      <c r="AE349" s="109">
        <f t="shared" si="552"/>
        <v>0</v>
      </c>
      <c r="AF349" s="110"/>
      <c r="AG349" s="111"/>
      <c r="AH349" s="109">
        <f t="shared" si="553"/>
        <v>0</v>
      </c>
      <c r="AJ349" s="111"/>
    </row>
    <row r="350" spans="1:36" s="131" customFormat="1" x14ac:dyDescent="0.25">
      <c r="A350" s="124" t="str">
        <f t="shared" si="539"/>
        <v>Y</v>
      </c>
      <c r="B350" s="26">
        <v>6602</v>
      </c>
      <c r="C350" s="125" t="s">
        <v>186</v>
      </c>
      <c r="D350" s="102">
        <v>84</v>
      </c>
      <c r="E350" s="103" t="s">
        <v>892</v>
      </c>
      <c r="F350" s="103">
        <v>1</v>
      </c>
      <c r="G350" s="104">
        <v>1</v>
      </c>
      <c r="H350" s="105">
        <v>1361.0595238095239</v>
      </c>
      <c r="I350" s="126">
        <f t="shared" si="540"/>
        <v>114329</v>
      </c>
      <c r="J350" s="29">
        <f t="shared" si="541"/>
        <v>114329</v>
      </c>
      <c r="K350" s="107">
        <v>0.2</v>
      </c>
      <c r="L350" s="108">
        <f t="shared" si="542"/>
        <v>22865.800000000003</v>
      </c>
      <c r="M350" s="107">
        <v>0.8</v>
      </c>
      <c r="N350" s="108">
        <f t="shared" si="543"/>
        <v>91463.200000000012</v>
      </c>
      <c r="O350" s="107"/>
      <c r="P350" s="108">
        <f t="shared" si="544"/>
        <v>0</v>
      </c>
      <c r="Q350" s="107"/>
      <c r="R350" s="129">
        <f t="shared" si="545"/>
        <v>0</v>
      </c>
      <c r="S350" s="107"/>
      <c r="T350" s="129">
        <f t="shared" si="546"/>
        <v>0</v>
      </c>
      <c r="U350" s="107"/>
      <c r="V350" s="129">
        <f t="shared" si="547"/>
        <v>0</v>
      </c>
      <c r="W350" s="107"/>
      <c r="X350" s="129">
        <f t="shared" si="548"/>
        <v>0</v>
      </c>
      <c r="Y350" s="107"/>
      <c r="Z350" s="129">
        <f t="shared" si="549"/>
        <v>0</v>
      </c>
      <c r="AA350" s="107"/>
      <c r="AB350" s="129">
        <f t="shared" si="550"/>
        <v>0</v>
      </c>
      <c r="AC350" s="107"/>
      <c r="AD350" s="129">
        <f t="shared" si="551"/>
        <v>0</v>
      </c>
      <c r="AE350" s="109">
        <f t="shared" si="552"/>
        <v>114329.00000000001</v>
      </c>
      <c r="AF350" s="110"/>
      <c r="AG350" s="111"/>
      <c r="AH350" s="109">
        <f t="shared" si="553"/>
        <v>0</v>
      </c>
      <c r="AJ350" s="130"/>
    </row>
    <row r="351" spans="1:36" x14ac:dyDescent="0.25">
      <c r="A351" s="101" t="str">
        <f t="shared" si="539"/>
        <v>N</v>
      </c>
      <c r="B351" s="26">
        <v>6617</v>
      </c>
      <c r="C351" s="27" t="s">
        <v>187</v>
      </c>
      <c r="D351" s="102"/>
      <c r="E351" s="103"/>
      <c r="F351" s="103"/>
      <c r="G351" s="104"/>
      <c r="H351" s="105"/>
      <c r="I351" s="106">
        <f t="shared" si="540"/>
        <v>0</v>
      </c>
      <c r="J351" s="29">
        <f t="shared" si="541"/>
        <v>0</v>
      </c>
      <c r="K351" s="107"/>
      <c r="L351" s="108">
        <f t="shared" si="542"/>
        <v>0</v>
      </c>
      <c r="M351" s="107"/>
      <c r="N351" s="108">
        <f t="shared" si="543"/>
        <v>0</v>
      </c>
      <c r="O351" s="107"/>
      <c r="P351" s="108">
        <f t="shared" si="544"/>
        <v>0</v>
      </c>
      <c r="Q351" s="107"/>
      <c r="R351" s="108">
        <f t="shared" si="545"/>
        <v>0</v>
      </c>
      <c r="S351" s="107"/>
      <c r="T351" s="108">
        <f t="shared" si="546"/>
        <v>0</v>
      </c>
      <c r="U351" s="107"/>
      <c r="V351" s="108">
        <f t="shared" si="547"/>
        <v>0</v>
      </c>
      <c r="W351" s="107"/>
      <c r="X351" s="108">
        <f t="shared" si="548"/>
        <v>0</v>
      </c>
      <c r="Y351" s="107"/>
      <c r="Z351" s="108">
        <f t="shared" si="549"/>
        <v>0</v>
      </c>
      <c r="AA351" s="107"/>
      <c r="AB351" s="108">
        <f t="shared" si="550"/>
        <v>0</v>
      </c>
      <c r="AC351" s="107"/>
      <c r="AD351" s="108">
        <f t="shared" si="551"/>
        <v>0</v>
      </c>
      <c r="AE351" s="109">
        <f t="shared" si="552"/>
        <v>0</v>
      </c>
      <c r="AF351" s="110"/>
      <c r="AG351" s="111"/>
      <c r="AH351" s="109">
        <f t="shared" si="553"/>
        <v>0</v>
      </c>
      <c r="AJ351" s="111"/>
    </row>
    <row r="352" spans="1:36" x14ac:dyDescent="0.25">
      <c r="A352" s="101" t="str">
        <f t="shared" si="539"/>
        <v>N</v>
      </c>
      <c r="B352" s="26">
        <v>6618</v>
      </c>
      <c r="C352" s="27" t="s">
        <v>188</v>
      </c>
      <c r="D352" s="102"/>
      <c r="E352" s="103"/>
      <c r="F352" s="103"/>
      <c r="G352" s="104"/>
      <c r="H352" s="105"/>
      <c r="I352" s="106">
        <f t="shared" si="540"/>
        <v>0</v>
      </c>
      <c r="J352" s="29">
        <f t="shared" si="541"/>
        <v>0</v>
      </c>
      <c r="K352" s="107"/>
      <c r="L352" s="108">
        <f t="shared" si="542"/>
        <v>0</v>
      </c>
      <c r="M352" s="107"/>
      <c r="N352" s="108">
        <f t="shared" si="543"/>
        <v>0</v>
      </c>
      <c r="O352" s="107"/>
      <c r="P352" s="108">
        <f t="shared" si="544"/>
        <v>0</v>
      </c>
      <c r="Q352" s="107"/>
      <c r="R352" s="108">
        <f t="shared" si="545"/>
        <v>0</v>
      </c>
      <c r="S352" s="107"/>
      <c r="T352" s="108">
        <f t="shared" si="546"/>
        <v>0</v>
      </c>
      <c r="U352" s="107"/>
      <c r="V352" s="108">
        <f t="shared" si="547"/>
        <v>0</v>
      </c>
      <c r="W352" s="107"/>
      <c r="X352" s="108">
        <f t="shared" si="548"/>
        <v>0</v>
      </c>
      <c r="Y352" s="107"/>
      <c r="Z352" s="108">
        <f t="shared" si="549"/>
        <v>0</v>
      </c>
      <c r="AA352" s="107"/>
      <c r="AB352" s="108">
        <f t="shared" si="550"/>
        <v>0</v>
      </c>
      <c r="AC352" s="107"/>
      <c r="AD352" s="108">
        <f t="shared" si="551"/>
        <v>0</v>
      </c>
      <c r="AE352" s="109">
        <f t="shared" si="552"/>
        <v>0</v>
      </c>
      <c r="AF352" s="110"/>
      <c r="AG352" s="111"/>
      <c r="AH352" s="109">
        <f t="shared" si="553"/>
        <v>0</v>
      </c>
      <c r="AJ352" s="111"/>
    </row>
    <row r="353" spans="1:36" x14ac:dyDescent="0.25">
      <c r="A353" s="101" t="str">
        <f t="shared" si="539"/>
        <v>N</v>
      </c>
      <c r="B353" s="26">
        <v>6620</v>
      </c>
      <c r="C353" s="27" t="s">
        <v>189</v>
      </c>
      <c r="D353" s="102"/>
      <c r="E353" s="103"/>
      <c r="F353" s="103"/>
      <c r="G353" s="104"/>
      <c r="H353" s="105"/>
      <c r="I353" s="106">
        <f t="shared" si="540"/>
        <v>0</v>
      </c>
      <c r="J353" s="29">
        <f t="shared" si="541"/>
        <v>0</v>
      </c>
      <c r="K353" s="107"/>
      <c r="L353" s="108">
        <f t="shared" si="542"/>
        <v>0</v>
      </c>
      <c r="M353" s="107"/>
      <c r="N353" s="108">
        <f t="shared" si="543"/>
        <v>0</v>
      </c>
      <c r="O353" s="107"/>
      <c r="P353" s="108">
        <f t="shared" si="544"/>
        <v>0</v>
      </c>
      <c r="Q353" s="107"/>
      <c r="R353" s="108">
        <f t="shared" si="545"/>
        <v>0</v>
      </c>
      <c r="S353" s="107"/>
      <c r="T353" s="108">
        <f t="shared" si="546"/>
        <v>0</v>
      </c>
      <c r="U353" s="107"/>
      <c r="V353" s="108">
        <f t="shared" si="547"/>
        <v>0</v>
      </c>
      <c r="W353" s="107"/>
      <c r="X353" s="108">
        <f t="shared" si="548"/>
        <v>0</v>
      </c>
      <c r="Y353" s="107"/>
      <c r="Z353" s="108">
        <f t="shared" si="549"/>
        <v>0</v>
      </c>
      <c r="AA353" s="107"/>
      <c r="AB353" s="108">
        <f t="shared" si="550"/>
        <v>0</v>
      </c>
      <c r="AC353" s="107"/>
      <c r="AD353" s="108">
        <f t="shared" si="551"/>
        <v>0</v>
      </c>
      <c r="AE353" s="109">
        <f t="shared" si="552"/>
        <v>0</v>
      </c>
      <c r="AF353" s="110"/>
      <c r="AG353" s="111"/>
      <c r="AH353" s="109">
        <f t="shared" si="553"/>
        <v>0</v>
      </c>
      <c r="AJ353" s="111"/>
    </row>
    <row r="354" spans="1:36" x14ac:dyDescent="0.25">
      <c r="A354" s="101" t="str">
        <f t="shared" si="539"/>
        <v>N</v>
      </c>
      <c r="B354" s="26">
        <v>6660</v>
      </c>
      <c r="C354" s="27" t="s">
        <v>190</v>
      </c>
      <c r="D354" s="102"/>
      <c r="E354" s="103"/>
      <c r="F354" s="103"/>
      <c r="G354" s="104"/>
      <c r="H354" s="105"/>
      <c r="I354" s="106">
        <f t="shared" si="540"/>
        <v>0</v>
      </c>
      <c r="J354" s="29">
        <f t="shared" si="541"/>
        <v>0</v>
      </c>
      <c r="K354" s="107"/>
      <c r="L354" s="108">
        <f t="shared" si="542"/>
        <v>0</v>
      </c>
      <c r="M354" s="107"/>
      <c r="N354" s="108">
        <f t="shared" si="543"/>
        <v>0</v>
      </c>
      <c r="O354" s="107"/>
      <c r="P354" s="108">
        <f t="shared" si="544"/>
        <v>0</v>
      </c>
      <c r="Q354" s="107"/>
      <c r="R354" s="108">
        <f t="shared" si="545"/>
        <v>0</v>
      </c>
      <c r="S354" s="107"/>
      <c r="T354" s="108">
        <f t="shared" si="546"/>
        <v>0</v>
      </c>
      <c r="U354" s="107"/>
      <c r="V354" s="108">
        <f t="shared" si="547"/>
        <v>0</v>
      </c>
      <c r="W354" s="107"/>
      <c r="X354" s="108">
        <f t="shared" si="548"/>
        <v>0</v>
      </c>
      <c r="Y354" s="107"/>
      <c r="Z354" s="108">
        <f t="shared" si="549"/>
        <v>0</v>
      </c>
      <c r="AA354" s="107"/>
      <c r="AB354" s="108">
        <f t="shared" si="550"/>
        <v>0</v>
      </c>
      <c r="AC354" s="107"/>
      <c r="AD354" s="108">
        <f t="shared" si="551"/>
        <v>0</v>
      </c>
      <c r="AE354" s="109">
        <f t="shared" si="552"/>
        <v>0</v>
      </c>
      <c r="AF354" s="110"/>
      <c r="AG354" s="111"/>
      <c r="AH354" s="109">
        <f t="shared" si="553"/>
        <v>0</v>
      </c>
      <c r="AJ354" s="111"/>
    </row>
    <row r="355" spans="1:36" x14ac:dyDescent="0.25">
      <c r="A355" s="101" t="str">
        <f t="shared" si="539"/>
        <v>N</v>
      </c>
      <c r="B355" s="32"/>
      <c r="C355" s="27"/>
      <c r="D355" s="114"/>
      <c r="E355" s="115"/>
      <c r="F355" s="115"/>
      <c r="G355" s="116"/>
      <c r="H355" s="116"/>
      <c r="I355" s="28"/>
      <c r="J355" s="29"/>
      <c r="K355" s="117"/>
      <c r="L355" s="108"/>
      <c r="M355" s="117"/>
      <c r="N355" s="108"/>
      <c r="O355" s="117"/>
      <c r="P355" s="108"/>
      <c r="Q355" s="117"/>
      <c r="R355" s="108"/>
      <c r="S355" s="117"/>
      <c r="T355" s="108"/>
      <c r="U355" s="117"/>
      <c r="V355" s="108"/>
      <c r="W355" s="117"/>
      <c r="X355" s="108"/>
      <c r="Y355" s="117"/>
      <c r="Z355" s="108"/>
      <c r="AA355" s="117"/>
      <c r="AB355" s="108"/>
      <c r="AC355" s="117"/>
      <c r="AD355" s="108"/>
      <c r="AE355" s="109"/>
      <c r="AF355" s="110"/>
      <c r="AG355" s="111"/>
      <c r="AH355" s="109"/>
      <c r="AJ355" s="111"/>
    </row>
    <row r="356" spans="1:36" s="10" customFormat="1" x14ac:dyDescent="0.25">
      <c r="A356" s="1" t="str">
        <f t="shared" si="539"/>
        <v>Y</v>
      </c>
      <c r="B356" s="21">
        <v>667</v>
      </c>
      <c r="C356" s="22" t="s">
        <v>11</v>
      </c>
      <c r="D356" s="97"/>
      <c r="E356" s="22"/>
      <c r="F356" s="22"/>
      <c r="G356" s="23"/>
      <c r="H356" s="23"/>
      <c r="I356" s="23"/>
      <c r="J356" s="24">
        <f>ROUND(SUBTOTAL(9,J357:J361),0)</f>
        <v>425984</v>
      </c>
      <c r="K356" s="98"/>
      <c r="L356" s="99">
        <f>ROUND(SUBTOTAL(9,L357:L361),0)</f>
        <v>85197</v>
      </c>
      <c r="M356" s="98"/>
      <c r="N356" s="99">
        <f t="shared" ref="N356:AE356" si="554">SUBTOTAL(9,N357:N361)</f>
        <v>340787.20000000001</v>
      </c>
      <c r="O356" s="98"/>
      <c r="P356" s="99">
        <f t="shared" ref="P356" si="555">SUBTOTAL(9,P357:P361)</f>
        <v>0</v>
      </c>
      <c r="Q356" s="98"/>
      <c r="R356" s="99">
        <f t="shared" ref="R356" si="556">SUBTOTAL(9,R357:R361)</f>
        <v>0</v>
      </c>
      <c r="S356" s="98"/>
      <c r="T356" s="99">
        <f t="shared" ref="T356" si="557">SUBTOTAL(9,T357:T361)</f>
        <v>0</v>
      </c>
      <c r="U356" s="98"/>
      <c r="V356" s="99">
        <f t="shared" ref="V356" si="558">SUBTOTAL(9,V357:V361)</f>
        <v>0</v>
      </c>
      <c r="W356" s="98"/>
      <c r="X356" s="99">
        <f t="shared" ref="X356" si="559">SUBTOTAL(9,X357:X361)</f>
        <v>0</v>
      </c>
      <c r="Y356" s="98"/>
      <c r="Z356" s="99">
        <f t="shared" ref="Z356" si="560">SUBTOTAL(9,Z357:Z361)</f>
        <v>0</v>
      </c>
      <c r="AA356" s="98"/>
      <c r="AB356" s="99">
        <f t="shared" ref="AB356" si="561">SUBTOTAL(9,AB357:AB361)</f>
        <v>0</v>
      </c>
      <c r="AC356" s="98"/>
      <c r="AD356" s="99">
        <f t="shared" si="554"/>
        <v>0</v>
      </c>
      <c r="AE356" s="100">
        <f t="shared" si="554"/>
        <v>425984</v>
      </c>
      <c r="AF356" s="8"/>
      <c r="AG356" s="4"/>
      <c r="AH356" s="100">
        <f t="shared" ref="AH356" si="562">SUBTOTAL(9,AH357:AH361)</f>
        <v>0</v>
      </c>
      <c r="AJ356" s="4"/>
    </row>
    <row r="357" spans="1:36" x14ac:dyDescent="0.25">
      <c r="A357" s="101" t="str">
        <f t="shared" si="539"/>
        <v>N</v>
      </c>
      <c r="B357" s="26">
        <v>667</v>
      </c>
      <c r="C357" s="27" t="s">
        <v>11</v>
      </c>
      <c r="D357" s="102"/>
      <c r="E357" s="103"/>
      <c r="F357" s="103"/>
      <c r="G357" s="104"/>
      <c r="H357" s="105"/>
      <c r="I357" s="106">
        <f t="shared" ref="I357:I360" si="563">IF(+H357&gt;0,+D357*H357,+D357*F357*H357)</f>
        <v>0</v>
      </c>
      <c r="J357" s="29">
        <f t="shared" ref="J357:J360" si="564">+I357/J$2</f>
        <v>0</v>
      </c>
      <c r="K357" s="107"/>
      <c r="L357" s="108">
        <f t="shared" ref="L357:L360" si="565">+$J357*K357</f>
        <v>0</v>
      </c>
      <c r="M357" s="107"/>
      <c r="N357" s="108">
        <f t="shared" ref="N357:N360" si="566">+$J357*M357</f>
        <v>0</v>
      </c>
      <c r="O357" s="107"/>
      <c r="P357" s="108">
        <f t="shared" ref="P357:P360" si="567">+$J357*O357</f>
        <v>0</v>
      </c>
      <c r="Q357" s="107"/>
      <c r="R357" s="108">
        <f t="shared" ref="R357:R360" si="568">+$J357*Q357</f>
        <v>0</v>
      </c>
      <c r="S357" s="107"/>
      <c r="T357" s="108">
        <f t="shared" ref="T357:T360" si="569">+$J357*S357</f>
        <v>0</v>
      </c>
      <c r="U357" s="107"/>
      <c r="V357" s="108">
        <f t="shared" ref="V357:V360" si="570">+$J357*U357</f>
        <v>0</v>
      </c>
      <c r="W357" s="107"/>
      <c r="X357" s="108">
        <f t="shared" ref="X357:X360" si="571">+$J357*W357</f>
        <v>0</v>
      </c>
      <c r="Y357" s="107"/>
      <c r="Z357" s="108">
        <f t="shared" ref="Z357:Z360" si="572">+$J357*Y357</f>
        <v>0</v>
      </c>
      <c r="AA357" s="107"/>
      <c r="AB357" s="108">
        <f t="shared" ref="AB357:AB360" si="573">+$J357*AA357</f>
        <v>0</v>
      </c>
      <c r="AC357" s="107"/>
      <c r="AD357" s="108">
        <f t="shared" ref="AD357:AD360" si="574">+$J357*AC357</f>
        <v>0</v>
      </c>
      <c r="AE357" s="109">
        <f t="shared" ref="AE357:AE360" si="575">+L357+N357+P357+R357+T357+V357+X357+Z357+AB357+AD357</f>
        <v>0</v>
      </c>
      <c r="AF357" s="110"/>
      <c r="AG357" s="111"/>
      <c r="AH357" s="109">
        <f t="shared" ref="AH357:AH360" si="576">+J357-AE357</f>
        <v>0</v>
      </c>
      <c r="AJ357" s="111"/>
    </row>
    <row r="358" spans="1:36" x14ac:dyDescent="0.25">
      <c r="A358" s="101" t="str">
        <f t="shared" si="539"/>
        <v>N</v>
      </c>
      <c r="B358" s="26">
        <v>6670</v>
      </c>
      <c r="C358" s="27" t="s">
        <v>11</v>
      </c>
      <c r="D358" s="102"/>
      <c r="E358" s="103"/>
      <c r="F358" s="103"/>
      <c r="G358" s="104"/>
      <c r="H358" s="105"/>
      <c r="I358" s="106">
        <f t="shared" si="563"/>
        <v>0</v>
      </c>
      <c r="J358" s="29">
        <f t="shared" si="564"/>
        <v>0</v>
      </c>
      <c r="K358" s="107"/>
      <c r="L358" s="108">
        <f t="shared" si="565"/>
        <v>0</v>
      </c>
      <c r="M358" s="107"/>
      <c r="N358" s="108">
        <f t="shared" si="566"/>
        <v>0</v>
      </c>
      <c r="O358" s="107"/>
      <c r="P358" s="108">
        <f t="shared" si="567"/>
        <v>0</v>
      </c>
      <c r="Q358" s="107"/>
      <c r="R358" s="108">
        <f t="shared" si="568"/>
        <v>0</v>
      </c>
      <c r="S358" s="107"/>
      <c r="T358" s="108">
        <f t="shared" si="569"/>
        <v>0</v>
      </c>
      <c r="U358" s="107"/>
      <c r="V358" s="108">
        <f t="shared" si="570"/>
        <v>0</v>
      </c>
      <c r="W358" s="107"/>
      <c r="X358" s="108">
        <f t="shared" si="571"/>
        <v>0</v>
      </c>
      <c r="Y358" s="107"/>
      <c r="Z358" s="108">
        <f t="shared" si="572"/>
        <v>0</v>
      </c>
      <c r="AA358" s="107"/>
      <c r="AB358" s="108">
        <f t="shared" si="573"/>
        <v>0</v>
      </c>
      <c r="AC358" s="107"/>
      <c r="AD358" s="108">
        <f t="shared" si="574"/>
        <v>0</v>
      </c>
      <c r="AE358" s="109">
        <f t="shared" si="575"/>
        <v>0</v>
      </c>
      <c r="AF358" s="110"/>
      <c r="AG358" s="111"/>
      <c r="AH358" s="109">
        <f t="shared" si="576"/>
        <v>0</v>
      </c>
      <c r="AJ358" s="111"/>
    </row>
    <row r="359" spans="1:36" s="131" customFormat="1" x14ac:dyDescent="0.25">
      <c r="A359" s="124" t="str">
        <f>IF(AE359&gt;0,"Y",IF(AE359&lt;0,"Y","N"))</f>
        <v>Y</v>
      </c>
      <c r="B359" s="31">
        <v>6606</v>
      </c>
      <c r="C359" s="125" t="s">
        <v>191</v>
      </c>
      <c r="D359" s="102">
        <v>1809</v>
      </c>
      <c r="E359" s="103" t="s">
        <v>895</v>
      </c>
      <c r="F359" s="103">
        <v>1</v>
      </c>
      <c r="G359" s="104">
        <v>1</v>
      </c>
      <c r="H359" s="105">
        <v>235.48037589828635</v>
      </c>
      <c r="I359" s="126">
        <f t="shared" si="563"/>
        <v>425984</v>
      </c>
      <c r="J359" s="29">
        <f t="shared" si="564"/>
        <v>425984</v>
      </c>
      <c r="K359" s="107">
        <v>0.2</v>
      </c>
      <c r="L359" s="108">
        <f t="shared" si="565"/>
        <v>85196.800000000003</v>
      </c>
      <c r="M359" s="107">
        <v>0.8</v>
      </c>
      <c r="N359" s="129">
        <f t="shared" si="566"/>
        <v>340787.20000000001</v>
      </c>
      <c r="O359" s="107"/>
      <c r="P359" s="129">
        <f t="shared" si="567"/>
        <v>0</v>
      </c>
      <c r="Q359" s="107"/>
      <c r="R359" s="129">
        <f t="shared" si="568"/>
        <v>0</v>
      </c>
      <c r="S359" s="107"/>
      <c r="T359" s="129">
        <f t="shared" si="569"/>
        <v>0</v>
      </c>
      <c r="U359" s="107"/>
      <c r="V359" s="129">
        <f t="shared" si="570"/>
        <v>0</v>
      </c>
      <c r="W359" s="107"/>
      <c r="X359" s="129">
        <f t="shared" si="571"/>
        <v>0</v>
      </c>
      <c r="Y359" s="107"/>
      <c r="Z359" s="129">
        <f t="shared" si="572"/>
        <v>0</v>
      </c>
      <c r="AA359" s="107"/>
      <c r="AB359" s="129">
        <f t="shared" si="573"/>
        <v>0</v>
      </c>
      <c r="AC359" s="107"/>
      <c r="AD359" s="129">
        <f t="shared" si="574"/>
        <v>0</v>
      </c>
      <c r="AE359" s="109">
        <f t="shared" si="575"/>
        <v>425984</v>
      </c>
      <c r="AF359" s="110"/>
      <c r="AG359" s="111"/>
      <c r="AH359" s="109">
        <f t="shared" si="576"/>
        <v>0</v>
      </c>
      <c r="AJ359" s="130"/>
    </row>
    <row r="360" spans="1:36" x14ac:dyDescent="0.25">
      <c r="A360" s="101" t="str">
        <f>IF(AE360&gt;0,"Y",IF(AE360&lt;0,"Y","N"))</f>
        <v>N</v>
      </c>
      <c r="B360" s="41">
        <v>6690</v>
      </c>
      <c r="C360" s="27" t="s">
        <v>192</v>
      </c>
      <c r="D360" s="102"/>
      <c r="E360" s="103"/>
      <c r="F360" s="103"/>
      <c r="G360" s="104"/>
      <c r="H360" s="105"/>
      <c r="I360" s="106">
        <f t="shared" si="563"/>
        <v>0</v>
      </c>
      <c r="J360" s="29">
        <f t="shared" si="564"/>
        <v>0</v>
      </c>
      <c r="K360" s="107"/>
      <c r="L360" s="108">
        <f t="shared" si="565"/>
        <v>0</v>
      </c>
      <c r="M360" s="107"/>
      <c r="N360" s="108">
        <f t="shared" si="566"/>
        <v>0</v>
      </c>
      <c r="O360" s="107"/>
      <c r="P360" s="108">
        <f t="shared" si="567"/>
        <v>0</v>
      </c>
      <c r="Q360" s="107"/>
      <c r="R360" s="108">
        <f t="shared" si="568"/>
        <v>0</v>
      </c>
      <c r="S360" s="107"/>
      <c r="T360" s="108">
        <f t="shared" si="569"/>
        <v>0</v>
      </c>
      <c r="U360" s="107"/>
      <c r="V360" s="108">
        <f t="shared" si="570"/>
        <v>0</v>
      </c>
      <c r="W360" s="107"/>
      <c r="X360" s="108">
        <f t="shared" si="571"/>
        <v>0</v>
      </c>
      <c r="Y360" s="107"/>
      <c r="Z360" s="108">
        <f t="shared" si="572"/>
        <v>0</v>
      </c>
      <c r="AA360" s="107"/>
      <c r="AB360" s="108">
        <f t="shared" si="573"/>
        <v>0</v>
      </c>
      <c r="AC360" s="107"/>
      <c r="AD360" s="108">
        <f t="shared" si="574"/>
        <v>0</v>
      </c>
      <c r="AE360" s="109">
        <f t="shared" si="575"/>
        <v>0</v>
      </c>
      <c r="AF360" s="110"/>
      <c r="AG360" s="111"/>
      <c r="AH360" s="109">
        <f t="shared" si="576"/>
        <v>0</v>
      </c>
      <c r="AJ360" s="111"/>
    </row>
    <row r="361" spans="1:36" x14ac:dyDescent="0.25">
      <c r="A361" s="101" t="str">
        <f>IF(AE361&gt;0,"Y",IF(AE361&lt;0,"Y","N"))</f>
        <v>N</v>
      </c>
      <c r="B361" s="32"/>
      <c r="C361" s="27"/>
      <c r="D361" s="114"/>
      <c r="E361" s="115"/>
      <c r="F361" s="115"/>
      <c r="G361" s="116"/>
      <c r="H361" s="116"/>
      <c r="I361" s="28"/>
      <c r="J361" s="29"/>
      <c r="K361" s="117"/>
      <c r="L361" s="108"/>
      <c r="M361" s="117"/>
      <c r="N361" s="108"/>
      <c r="O361" s="117"/>
      <c r="P361" s="108"/>
      <c r="Q361" s="117"/>
      <c r="R361" s="108"/>
      <c r="S361" s="117"/>
      <c r="T361" s="108"/>
      <c r="U361" s="117"/>
      <c r="V361" s="108"/>
      <c r="W361" s="117"/>
      <c r="X361" s="108"/>
      <c r="Y361" s="117"/>
      <c r="Z361" s="108"/>
      <c r="AA361" s="117"/>
      <c r="AB361" s="108"/>
      <c r="AC361" s="117"/>
      <c r="AD361" s="108"/>
      <c r="AE361" s="109"/>
      <c r="AF361" s="110"/>
      <c r="AG361" s="111"/>
      <c r="AH361" s="109"/>
      <c r="AJ361" s="111"/>
    </row>
    <row r="362" spans="1:36" s="10" customFormat="1" x14ac:dyDescent="0.25">
      <c r="A362" s="1" t="s">
        <v>424</v>
      </c>
      <c r="B362" s="39"/>
      <c r="C362" s="16" t="s">
        <v>477</v>
      </c>
      <c r="D362" s="93"/>
      <c r="E362" s="16"/>
      <c r="F362" s="16"/>
      <c r="G362" s="17"/>
      <c r="H362" s="17"/>
      <c r="I362" s="17"/>
      <c r="J362" s="19">
        <f>ROUND(SUBTOTAL(9,J363:J384),0)</f>
        <v>101761</v>
      </c>
      <c r="K362" s="94">
        <f>IF($J362=0,"%",+L362/$J362)</f>
        <v>4.752311789388862E-2</v>
      </c>
      <c r="L362" s="95">
        <f>ROUND(SUBTOTAL(9,L363:L384),0)</f>
        <v>4836</v>
      </c>
      <c r="M362" s="94">
        <f>IF($J362=0,"%",+N362/$J362)</f>
        <v>0.95247688210611137</v>
      </c>
      <c r="N362" s="95">
        <f t="shared" ref="N362:AE362" si="577">ROUND(SUBTOTAL(9,N363:N384),0)</f>
        <v>96925</v>
      </c>
      <c r="O362" s="94">
        <f>IF($J362=0,"%",+P362/$J362)</f>
        <v>0</v>
      </c>
      <c r="P362" s="95">
        <f t="shared" ref="P362" si="578">ROUND(SUBTOTAL(9,P363:P384),0)</f>
        <v>0</v>
      </c>
      <c r="Q362" s="94">
        <f>IF($J362=0,"%",+R362/$J362)</f>
        <v>0</v>
      </c>
      <c r="R362" s="95">
        <f t="shared" ref="R362" si="579">ROUND(SUBTOTAL(9,R363:R384),0)</f>
        <v>0</v>
      </c>
      <c r="S362" s="94">
        <f>IF($J362=0,"%",+T362/$J362)</f>
        <v>0</v>
      </c>
      <c r="T362" s="95">
        <f t="shared" ref="T362" si="580">ROUND(SUBTOTAL(9,T363:T384),0)</f>
        <v>0</v>
      </c>
      <c r="U362" s="94">
        <f>IF($J362=0,"%",+V362/$J362)</f>
        <v>0</v>
      </c>
      <c r="V362" s="95">
        <f t="shared" ref="V362" si="581">ROUND(SUBTOTAL(9,V363:V384),0)</f>
        <v>0</v>
      </c>
      <c r="W362" s="94">
        <f>IF($J362=0,"%",+X362/$J362)</f>
        <v>0</v>
      </c>
      <c r="X362" s="95">
        <f t="shared" ref="X362" si="582">ROUND(SUBTOTAL(9,X363:X384),0)</f>
        <v>0</v>
      </c>
      <c r="Y362" s="94">
        <f>IF($J362=0,"%",+Z362/$J362)</f>
        <v>0</v>
      </c>
      <c r="Z362" s="95">
        <f t="shared" ref="Z362" si="583">ROUND(SUBTOTAL(9,Z363:Z384),0)</f>
        <v>0</v>
      </c>
      <c r="AA362" s="94">
        <f>IF($J362=0,"%",+AB362/$J362)</f>
        <v>0</v>
      </c>
      <c r="AB362" s="95">
        <f t="shared" ref="AB362" si="584">ROUND(SUBTOTAL(9,AB363:AB384),0)</f>
        <v>0</v>
      </c>
      <c r="AC362" s="94">
        <f>IF($J362=0,"%",+AD362/$J362)</f>
        <v>0</v>
      </c>
      <c r="AD362" s="95">
        <f t="shared" si="577"/>
        <v>0</v>
      </c>
      <c r="AE362" s="96">
        <f t="shared" si="577"/>
        <v>101761</v>
      </c>
      <c r="AF362" s="8"/>
      <c r="AG362" s="4"/>
      <c r="AH362" s="96">
        <f t="shared" ref="AH362" si="585">ROUND(SUBTOTAL(9,AH363:AH384),0)</f>
        <v>0</v>
      </c>
      <c r="AJ362" s="4"/>
    </row>
    <row r="363" spans="1:36" s="10" customFormat="1" x14ac:dyDescent="0.25">
      <c r="A363" s="1" t="str">
        <f>IF(AE363&gt;0,"Y",IF(AE363&lt;0,"Y","N"))</f>
        <v>Y</v>
      </c>
      <c r="B363" s="21">
        <v>670</v>
      </c>
      <c r="C363" s="22" t="s">
        <v>193</v>
      </c>
      <c r="D363" s="97"/>
      <c r="E363" s="22"/>
      <c r="F363" s="22"/>
      <c r="G363" s="23"/>
      <c r="H363" s="23"/>
      <c r="I363" s="23"/>
      <c r="J363" s="24">
        <f t="shared" ref="J363" si="586">SUBTOTAL(9,J364:J373)</f>
        <v>53400</v>
      </c>
      <c r="K363" s="98"/>
      <c r="L363" s="99">
        <f t="shared" ref="L363:AE363" si="587">SUBTOTAL(9,L364:L373)</f>
        <v>0</v>
      </c>
      <c r="M363" s="98"/>
      <c r="N363" s="99">
        <f t="shared" si="587"/>
        <v>53400</v>
      </c>
      <c r="O363" s="98"/>
      <c r="P363" s="99">
        <f t="shared" ref="P363" si="588">SUBTOTAL(9,P364:P373)</f>
        <v>0</v>
      </c>
      <c r="Q363" s="98"/>
      <c r="R363" s="99">
        <f t="shared" ref="R363" si="589">SUBTOTAL(9,R364:R373)</f>
        <v>0</v>
      </c>
      <c r="S363" s="98"/>
      <c r="T363" s="99">
        <f t="shared" ref="T363" si="590">SUBTOTAL(9,T364:T373)</f>
        <v>0</v>
      </c>
      <c r="U363" s="98"/>
      <c r="V363" s="99">
        <f t="shared" ref="V363" si="591">SUBTOTAL(9,V364:V373)</f>
        <v>0</v>
      </c>
      <c r="W363" s="98"/>
      <c r="X363" s="99">
        <f t="shared" ref="X363" si="592">SUBTOTAL(9,X364:X373)</f>
        <v>0</v>
      </c>
      <c r="Y363" s="98"/>
      <c r="Z363" s="99">
        <f t="shared" ref="Z363" si="593">SUBTOTAL(9,Z364:Z373)</f>
        <v>0</v>
      </c>
      <c r="AA363" s="98"/>
      <c r="AB363" s="99">
        <f t="shared" ref="AB363" si="594">SUBTOTAL(9,AB364:AB373)</f>
        <v>0</v>
      </c>
      <c r="AC363" s="98"/>
      <c r="AD363" s="99">
        <f t="shared" si="587"/>
        <v>0</v>
      </c>
      <c r="AE363" s="100">
        <f t="shared" si="587"/>
        <v>53400</v>
      </c>
      <c r="AF363" s="8"/>
      <c r="AG363" s="4"/>
      <c r="AH363" s="100">
        <f t="shared" ref="AH363" si="595">SUBTOTAL(9,AH364:AH373)</f>
        <v>0</v>
      </c>
      <c r="AJ363" s="4"/>
    </row>
    <row r="364" spans="1:36" x14ac:dyDescent="0.25">
      <c r="A364" s="101" t="str">
        <f t="shared" ref="A364:A384" si="596">IF(AE364&gt;0,"Y",IF(AE364&lt;0,"Y","N"))</f>
        <v>N</v>
      </c>
      <c r="B364" s="26">
        <v>670</v>
      </c>
      <c r="C364" s="27" t="s">
        <v>193</v>
      </c>
      <c r="D364" s="102"/>
      <c r="E364" s="103"/>
      <c r="F364" s="103"/>
      <c r="G364" s="104"/>
      <c r="H364" s="105"/>
      <c r="I364" s="106">
        <f t="shared" ref="I364:I372" si="597">IF(+H364&gt;0,+D364*H364,+D364*F364*H364)</f>
        <v>0</v>
      </c>
      <c r="J364" s="29">
        <f t="shared" ref="J364:J372" si="598">+I364/J$2</f>
        <v>0</v>
      </c>
      <c r="K364" s="107"/>
      <c r="L364" s="108">
        <f t="shared" ref="L364:L372" si="599">+$J364*K364</f>
        <v>0</v>
      </c>
      <c r="M364" s="107"/>
      <c r="N364" s="108">
        <f t="shared" ref="N364:N372" si="600">+$J364*M364</f>
        <v>0</v>
      </c>
      <c r="O364" s="107"/>
      <c r="P364" s="108">
        <f t="shared" ref="P364:P372" si="601">+$J364*O364</f>
        <v>0</v>
      </c>
      <c r="Q364" s="107"/>
      <c r="R364" s="108">
        <f t="shared" ref="R364:R372" si="602">+$J364*Q364</f>
        <v>0</v>
      </c>
      <c r="S364" s="107"/>
      <c r="T364" s="108">
        <f t="shared" ref="T364:T372" si="603">+$J364*S364</f>
        <v>0</v>
      </c>
      <c r="U364" s="107"/>
      <c r="V364" s="108">
        <f t="shared" ref="V364:V372" si="604">+$J364*U364</f>
        <v>0</v>
      </c>
      <c r="W364" s="107"/>
      <c r="X364" s="108">
        <f t="shared" ref="X364:X372" si="605">+$J364*W364</f>
        <v>0</v>
      </c>
      <c r="Y364" s="107"/>
      <c r="Z364" s="108">
        <f t="shared" ref="Z364:Z372" si="606">+$J364*Y364</f>
        <v>0</v>
      </c>
      <c r="AA364" s="107"/>
      <c r="AB364" s="108">
        <f t="shared" ref="AB364:AB372" si="607">+$J364*AA364</f>
        <v>0</v>
      </c>
      <c r="AC364" s="107"/>
      <c r="AD364" s="108">
        <f t="shared" ref="AD364:AD372" si="608">+$J364*AC364</f>
        <v>0</v>
      </c>
      <c r="AE364" s="109">
        <f t="shared" ref="AE364:AE372" si="609">+L364+N364+P364+R364+T364+V364+X364+Z364+AB364+AD364</f>
        <v>0</v>
      </c>
      <c r="AF364" s="110"/>
      <c r="AG364" s="111"/>
      <c r="AH364" s="109">
        <f t="shared" ref="AH364:AH372" si="610">+J364-AE364</f>
        <v>0</v>
      </c>
      <c r="AJ364" s="111"/>
    </row>
    <row r="365" spans="1:36" x14ac:dyDescent="0.25">
      <c r="A365" s="101" t="str">
        <f t="shared" si="596"/>
        <v>N</v>
      </c>
      <c r="B365" s="26">
        <v>6700</v>
      </c>
      <c r="C365" s="27" t="s">
        <v>193</v>
      </c>
      <c r="D365" s="102"/>
      <c r="E365" s="103"/>
      <c r="F365" s="103"/>
      <c r="G365" s="104"/>
      <c r="H365" s="105"/>
      <c r="I365" s="106">
        <f t="shared" si="597"/>
        <v>0</v>
      </c>
      <c r="J365" s="29">
        <f t="shared" si="598"/>
        <v>0</v>
      </c>
      <c r="K365" s="107"/>
      <c r="L365" s="108">
        <f t="shared" si="599"/>
        <v>0</v>
      </c>
      <c r="M365" s="107"/>
      <c r="N365" s="108">
        <f t="shared" si="600"/>
        <v>0</v>
      </c>
      <c r="O365" s="107"/>
      <c r="P365" s="108">
        <f t="shared" si="601"/>
        <v>0</v>
      </c>
      <c r="Q365" s="107"/>
      <c r="R365" s="108">
        <f t="shared" si="602"/>
        <v>0</v>
      </c>
      <c r="S365" s="107"/>
      <c r="T365" s="108">
        <f t="shared" si="603"/>
        <v>0</v>
      </c>
      <c r="U365" s="107"/>
      <c r="V365" s="108">
        <f t="shared" si="604"/>
        <v>0</v>
      </c>
      <c r="W365" s="107"/>
      <c r="X365" s="108">
        <f t="shared" si="605"/>
        <v>0</v>
      </c>
      <c r="Y365" s="107"/>
      <c r="Z365" s="108">
        <f t="shared" si="606"/>
        <v>0</v>
      </c>
      <c r="AA365" s="107"/>
      <c r="AB365" s="108">
        <f t="shared" si="607"/>
        <v>0</v>
      </c>
      <c r="AC365" s="107"/>
      <c r="AD365" s="108">
        <f t="shared" si="608"/>
        <v>0</v>
      </c>
      <c r="AE365" s="109">
        <f t="shared" si="609"/>
        <v>0</v>
      </c>
      <c r="AF365" s="110"/>
      <c r="AG365" s="111"/>
      <c r="AH365" s="109">
        <f t="shared" si="610"/>
        <v>0</v>
      </c>
      <c r="AJ365" s="111"/>
    </row>
    <row r="366" spans="1:36" s="131" customFormat="1" x14ac:dyDescent="0.25">
      <c r="A366" s="124" t="str">
        <f t="shared" si="596"/>
        <v>Y</v>
      </c>
      <c r="B366" s="26">
        <v>6702</v>
      </c>
      <c r="C366" s="125" t="s">
        <v>194</v>
      </c>
      <c r="D366" s="102">
        <v>8</v>
      </c>
      <c r="E366" s="103" t="s">
        <v>896</v>
      </c>
      <c r="F366" s="103">
        <v>1</v>
      </c>
      <c r="G366" s="104">
        <v>1</v>
      </c>
      <c r="H366" s="105">
        <v>6675</v>
      </c>
      <c r="I366" s="126">
        <f t="shared" si="597"/>
        <v>53400</v>
      </c>
      <c r="J366" s="29">
        <f t="shared" si="598"/>
        <v>53400</v>
      </c>
      <c r="K366" s="107"/>
      <c r="L366" s="108">
        <f t="shared" si="599"/>
        <v>0</v>
      </c>
      <c r="M366" s="107">
        <v>1</v>
      </c>
      <c r="N366" s="129">
        <f t="shared" si="600"/>
        <v>53400</v>
      </c>
      <c r="O366" s="107"/>
      <c r="P366" s="129">
        <f t="shared" si="601"/>
        <v>0</v>
      </c>
      <c r="Q366" s="107"/>
      <c r="R366" s="129">
        <f t="shared" si="602"/>
        <v>0</v>
      </c>
      <c r="S366" s="107"/>
      <c r="T366" s="129">
        <f t="shared" si="603"/>
        <v>0</v>
      </c>
      <c r="U366" s="107"/>
      <c r="V366" s="129">
        <f t="shared" si="604"/>
        <v>0</v>
      </c>
      <c r="W366" s="107"/>
      <c r="X366" s="129">
        <f t="shared" si="605"/>
        <v>0</v>
      </c>
      <c r="Y366" s="107"/>
      <c r="Z366" s="129">
        <f t="shared" si="606"/>
        <v>0</v>
      </c>
      <c r="AA366" s="107"/>
      <c r="AB366" s="129">
        <f t="shared" si="607"/>
        <v>0</v>
      </c>
      <c r="AC366" s="107"/>
      <c r="AD366" s="129">
        <f t="shared" si="608"/>
        <v>0</v>
      </c>
      <c r="AE366" s="109">
        <f t="shared" si="609"/>
        <v>53400</v>
      </c>
      <c r="AF366" s="110"/>
      <c r="AG366" s="111"/>
      <c r="AH366" s="109">
        <f t="shared" si="610"/>
        <v>0</v>
      </c>
      <c r="AJ366" s="130"/>
    </row>
    <row r="367" spans="1:36" x14ac:dyDescent="0.25">
      <c r="A367" s="101" t="str">
        <f t="shared" si="596"/>
        <v>N</v>
      </c>
      <c r="B367" s="32">
        <v>6703</v>
      </c>
      <c r="C367" s="27" t="s">
        <v>195</v>
      </c>
      <c r="D367" s="102"/>
      <c r="E367" s="103"/>
      <c r="F367" s="103"/>
      <c r="G367" s="104"/>
      <c r="H367" s="105"/>
      <c r="I367" s="106">
        <f t="shared" si="597"/>
        <v>0</v>
      </c>
      <c r="J367" s="29">
        <f t="shared" si="598"/>
        <v>0</v>
      </c>
      <c r="K367" s="107"/>
      <c r="L367" s="108">
        <f t="shared" si="599"/>
        <v>0</v>
      </c>
      <c r="M367" s="107"/>
      <c r="N367" s="108">
        <f t="shared" si="600"/>
        <v>0</v>
      </c>
      <c r="O367" s="107"/>
      <c r="P367" s="108">
        <f t="shared" si="601"/>
        <v>0</v>
      </c>
      <c r="Q367" s="107"/>
      <c r="R367" s="108">
        <f t="shared" si="602"/>
        <v>0</v>
      </c>
      <c r="S367" s="107"/>
      <c r="T367" s="108">
        <f t="shared" si="603"/>
        <v>0</v>
      </c>
      <c r="U367" s="107"/>
      <c r="V367" s="108">
        <f t="shared" si="604"/>
        <v>0</v>
      </c>
      <c r="W367" s="107"/>
      <c r="X367" s="108">
        <f t="shared" si="605"/>
        <v>0</v>
      </c>
      <c r="Y367" s="107"/>
      <c r="Z367" s="108">
        <f t="shared" si="606"/>
        <v>0</v>
      </c>
      <c r="AA367" s="107"/>
      <c r="AB367" s="108">
        <f t="shared" si="607"/>
        <v>0</v>
      </c>
      <c r="AC367" s="107"/>
      <c r="AD367" s="108">
        <f t="shared" si="608"/>
        <v>0</v>
      </c>
      <c r="AE367" s="109">
        <f t="shared" si="609"/>
        <v>0</v>
      </c>
      <c r="AF367" s="110"/>
      <c r="AG367" s="111"/>
      <c r="AH367" s="109">
        <f t="shared" si="610"/>
        <v>0</v>
      </c>
      <c r="AJ367" s="111"/>
    </row>
    <row r="368" spans="1:36" x14ac:dyDescent="0.25">
      <c r="A368" s="101" t="str">
        <f t="shared" si="596"/>
        <v>N</v>
      </c>
      <c r="B368" s="32">
        <v>6704</v>
      </c>
      <c r="C368" s="27" t="s">
        <v>196</v>
      </c>
      <c r="D368" s="102"/>
      <c r="E368" s="103"/>
      <c r="F368" s="103"/>
      <c r="G368" s="104"/>
      <c r="H368" s="105"/>
      <c r="I368" s="106">
        <f t="shared" si="597"/>
        <v>0</v>
      </c>
      <c r="J368" s="29">
        <f t="shared" si="598"/>
        <v>0</v>
      </c>
      <c r="K368" s="107"/>
      <c r="L368" s="108">
        <f t="shared" si="599"/>
        <v>0</v>
      </c>
      <c r="M368" s="107"/>
      <c r="N368" s="108">
        <f t="shared" si="600"/>
        <v>0</v>
      </c>
      <c r="O368" s="107"/>
      <c r="P368" s="108">
        <f t="shared" si="601"/>
        <v>0</v>
      </c>
      <c r="Q368" s="107"/>
      <c r="R368" s="108">
        <f t="shared" si="602"/>
        <v>0</v>
      </c>
      <c r="S368" s="107"/>
      <c r="T368" s="108">
        <f t="shared" si="603"/>
        <v>0</v>
      </c>
      <c r="U368" s="107"/>
      <c r="V368" s="108">
        <f t="shared" si="604"/>
        <v>0</v>
      </c>
      <c r="W368" s="107"/>
      <c r="X368" s="108">
        <f t="shared" si="605"/>
        <v>0</v>
      </c>
      <c r="Y368" s="107"/>
      <c r="Z368" s="108">
        <f t="shared" si="606"/>
        <v>0</v>
      </c>
      <c r="AA368" s="107"/>
      <c r="AB368" s="108">
        <f t="shared" si="607"/>
        <v>0</v>
      </c>
      <c r="AC368" s="107"/>
      <c r="AD368" s="108">
        <f t="shared" si="608"/>
        <v>0</v>
      </c>
      <c r="AE368" s="109">
        <f t="shared" si="609"/>
        <v>0</v>
      </c>
      <c r="AF368" s="110"/>
      <c r="AG368" s="111"/>
      <c r="AH368" s="109">
        <f t="shared" si="610"/>
        <v>0</v>
      </c>
      <c r="AJ368" s="111"/>
    </row>
    <row r="369" spans="1:36" x14ac:dyDescent="0.25">
      <c r="A369" s="101" t="str">
        <f t="shared" si="596"/>
        <v>N</v>
      </c>
      <c r="B369" s="32">
        <v>6706</v>
      </c>
      <c r="C369" s="27" t="s">
        <v>197</v>
      </c>
      <c r="D369" s="102"/>
      <c r="E369" s="103"/>
      <c r="F369" s="103"/>
      <c r="G369" s="104"/>
      <c r="H369" s="105"/>
      <c r="I369" s="106">
        <f t="shared" si="597"/>
        <v>0</v>
      </c>
      <c r="J369" s="29">
        <f t="shared" si="598"/>
        <v>0</v>
      </c>
      <c r="K369" s="107"/>
      <c r="L369" s="108">
        <f t="shared" si="599"/>
        <v>0</v>
      </c>
      <c r="M369" s="107"/>
      <c r="N369" s="108">
        <f t="shared" si="600"/>
        <v>0</v>
      </c>
      <c r="O369" s="107"/>
      <c r="P369" s="108">
        <f t="shared" si="601"/>
        <v>0</v>
      </c>
      <c r="Q369" s="107"/>
      <c r="R369" s="108">
        <f t="shared" si="602"/>
        <v>0</v>
      </c>
      <c r="S369" s="107"/>
      <c r="T369" s="108">
        <f t="shared" si="603"/>
        <v>0</v>
      </c>
      <c r="U369" s="107"/>
      <c r="V369" s="108">
        <f t="shared" si="604"/>
        <v>0</v>
      </c>
      <c r="W369" s="107"/>
      <c r="X369" s="108">
        <f t="shared" si="605"/>
        <v>0</v>
      </c>
      <c r="Y369" s="107"/>
      <c r="Z369" s="108">
        <f t="shared" si="606"/>
        <v>0</v>
      </c>
      <c r="AA369" s="107"/>
      <c r="AB369" s="108">
        <f t="shared" si="607"/>
        <v>0</v>
      </c>
      <c r="AC369" s="107"/>
      <c r="AD369" s="108">
        <f t="shared" si="608"/>
        <v>0</v>
      </c>
      <c r="AE369" s="109">
        <f t="shared" si="609"/>
        <v>0</v>
      </c>
      <c r="AF369" s="110"/>
      <c r="AG369" s="111"/>
      <c r="AH369" s="109">
        <f t="shared" si="610"/>
        <v>0</v>
      </c>
      <c r="AJ369" s="111"/>
    </row>
    <row r="370" spans="1:36" x14ac:dyDescent="0.25">
      <c r="A370" s="101" t="str">
        <f t="shared" si="596"/>
        <v>N</v>
      </c>
      <c r="B370" s="32">
        <v>6710</v>
      </c>
      <c r="C370" s="27" t="s">
        <v>198</v>
      </c>
      <c r="D370" s="102"/>
      <c r="E370" s="103"/>
      <c r="F370" s="103"/>
      <c r="G370" s="104"/>
      <c r="H370" s="105"/>
      <c r="I370" s="106">
        <f t="shared" si="597"/>
        <v>0</v>
      </c>
      <c r="J370" s="29">
        <f t="shared" si="598"/>
        <v>0</v>
      </c>
      <c r="K370" s="107"/>
      <c r="L370" s="108">
        <f t="shared" si="599"/>
        <v>0</v>
      </c>
      <c r="M370" s="107"/>
      <c r="N370" s="108">
        <f t="shared" si="600"/>
        <v>0</v>
      </c>
      <c r="O370" s="107"/>
      <c r="P370" s="108">
        <f t="shared" si="601"/>
        <v>0</v>
      </c>
      <c r="Q370" s="107"/>
      <c r="R370" s="108">
        <f t="shared" si="602"/>
        <v>0</v>
      </c>
      <c r="S370" s="107"/>
      <c r="T370" s="108">
        <f t="shared" si="603"/>
        <v>0</v>
      </c>
      <c r="U370" s="107"/>
      <c r="V370" s="108">
        <f t="shared" si="604"/>
        <v>0</v>
      </c>
      <c r="W370" s="107"/>
      <c r="X370" s="108">
        <f t="shared" si="605"/>
        <v>0</v>
      </c>
      <c r="Y370" s="107"/>
      <c r="Z370" s="108">
        <f t="shared" si="606"/>
        <v>0</v>
      </c>
      <c r="AA370" s="107"/>
      <c r="AB370" s="108">
        <f t="shared" si="607"/>
        <v>0</v>
      </c>
      <c r="AC370" s="107"/>
      <c r="AD370" s="108">
        <f t="shared" si="608"/>
        <v>0</v>
      </c>
      <c r="AE370" s="109">
        <f t="shared" si="609"/>
        <v>0</v>
      </c>
      <c r="AF370" s="110"/>
      <c r="AG370" s="111"/>
      <c r="AH370" s="109">
        <f t="shared" si="610"/>
        <v>0</v>
      </c>
      <c r="AJ370" s="111"/>
    </row>
    <row r="371" spans="1:36" x14ac:dyDescent="0.25">
      <c r="A371" s="101" t="str">
        <f t="shared" si="596"/>
        <v>N</v>
      </c>
      <c r="B371" s="32">
        <v>6799</v>
      </c>
      <c r="C371" s="27" t="s">
        <v>199</v>
      </c>
      <c r="D371" s="102"/>
      <c r="E371" s="103"/>
      <c r="F371" s="103"/>
      <c r="G371" s="104"/>
      <c r="H371" s="105"/>
      <c r="I371" s="106">
        <f t="shared" si="597"/>
        <v>0</v>
      </c>
      <c r="J371" s="29">
        <f t="shared" si="598"/>
        <v>0</v>
      </c>
      <c r="K371" s="107"/>
      <c r="L371" s="108">
        <f t="shared" si="599"/>
        <v>0</v>
      </c>
      <c r="M371" s="107"/>
      <c r="N371" s="108">
        <f t="shared" si="600"/>
        <v>0</v>
      </c>
      <c r="O371" s="107"/>
      <c r="P371" s="108">
        <f t="shared" si="601"/>
        <v>0</v>
      </c>
      <c r="Q371" s="107"/>
      <c r="R371" s="108">
        <f t="shared" si="602"/>
        <v>0</v>
      </c>
      <c r="S371" s="107"/>
      <c r="T371" s="108">
        <f t="shared" si="603"/>
        <v>0</v>
      </c>
      <c r="U371" s="107"/>
      <c r="V371" s="108">
        <f t="shared" si="604"/>
        <v>0</v>
      </c>
      <c r="W371" s="107"/>
      <c r="X371" s="108">
        <f t="shared" si="605"/>
        <v>0</v>
      </c>
      <c r="Y371" s="107"/>
      <c r="Z371" s="108">
        <f t="shared" si="606"/>
        <v>0</v>
      </c>
      <c r="AA371" s="107"/>
      <c r="AB371" s="108">
        <f t="shared" si="607"/>
        <v>0</v>
      </c>
      <c r="AC371" s="107"/>
      <c r="AD371" s="108">
        <f t="shared" si="608"/>
        <v>0</v>
      </c>
      <c r="AE371" s="109">
        <f t="shared" si="609"/>
        <v>0</v>
      </c>
      <c r="AF371" s="110"/>
      <c r="AG371" s="111"/>
      <c r="AH371" s="109">
        <f t="shared" si="610"/>
        <v>0</v>
      </c>
      <c r="AJ371" s="111"/>
    </row>
    <row r="372" spans="1:36" x14ac:dyDescent="0.25">
      <c r="A372" s="101" t="str">
        <f t="shared" si="596"/>
        <v>N</v>
      </c>
      <c r="B372" s="32">
        <v>7505</v>
      </c>
      <c r="C372" s="27" t="s">
        <v>478</v>
      </c>
      <c r="D372" s="102"/>
      <c r="E372" s="103"/>
      <c r="F372" s="103"/>
      <c r="G372" s="104"/>
      <c r="H372" s="105"/>
      <c r="I372" s="106">
        <f t="shared" si="597"/>
        <v>0</v>
      </c>
      <c r="J372" s="29">
        <f t="shared" si="598"/>
        <v>0</v>
      </c>
      <c r="K372" s="107"/>
      <c r="L372" s="108">
        <f t="shared" si="599"/>
        <v>0</v>
      </c>
      <c r="M372" s="107"/>
      <c r="N372" s="108">
        <f t="shared" si="600"/>
        <v>0</v>
      </c>
      <c r="O372" s="107"/>
      <c r="P372" s="108">
        <f t="shared" si="601"/>
        <v>0</v>
      </c>
      <c r="Q372" s="107"/>
      <c r="R372" s="108">
        <f t="shared" si="602"/>
        <v>0</v>
      </c>
      <c r="S372" s="107"/>
      <c r="T372" s="108">
        <f t="shared" si="603"/>
        <v>0</v>
      </c>
      <c r="U372" s="107"/>
      <c r="V372" s="108">
        <f t="shared" si="604"/>
        <v>0</v>
      </c>
      <c r="W372" s="107"/>
      <c r="X372" s="108">
        <f t="shared" si="605"/>
        <v>0</v>
      </c>
      <c r="Y372" s="107"/>
      <c r="Z372" s="108">
        <f t="shared" si="606"/>
        <v>0</v>
      </c>
      <c r="AA372" s="107"/>
      <c r="AB372" s="108">
        <f t="shared" si="607"/>
        <v>0</v>
      </c>
      <c r="AC372" s="107"/>
      <c r="AD372" s="108">
        <f t="shared" si="608"/>
        <v>0</v>
      </c>
      <c r="AE372" s="109">
        <f t="shared" si="609"/>
        <v>0</v>
      </c>
      <c r="AF372" s="110"/>
      <c r="AG372" s="111"/>
      <c r="AH372" s="109">
        <f t="shared" si="610"/>
        <v>0</v>
      </c>
      <c r="AJ372" s="111"/>
    </row>
    <row r="373" spans="1:36" x14ac:dyDescent="0.25">
      <c r="A373" s="101" t="str">
        <f t="shared" si="596"/>
        <v>N</v>
      </c>
      <c r="B373" s="32"/>
      <c r="C373" s="27"/>
      <c r="D373" s="114"/>
      <c r="E373" s="115"/>
      <c r="F373" s="115"/>
      <c r="G373" s="116"/>
      <c r="H373" s="116"/>
      <c r="I373" s="28"/>
      <c r="J373" s="29"/>
      <c r="K373" s="117"/>
      <c r="L373" s="108"/>
      <c r="M373" s="117"/>
      <c r="N373" s="108"/>
      <c r="O373" s="117"/>
      <c r="P373" s="108"/>
      <c r="Q373" s="117"/>
      <c r="R373" s="108"/>
      <c r="S373" s="117"/>
      <c r="T373" s="108"/>
      <c r="U373" s="117"/>
      <c r="V373" s="108"/>
      <c r="W373" s="117"/>
      <c r="X373" s="108"/>
      <c r="Y373" s="117"/>
      <c r="Z373" s="108"/>
      <c r="AA373" s="117"/>
      <c r="AB373" s="108"/>
      <c r="AC373" s="117"/>
      <c r="AD373" s="108"/>
      <c r="AE373" s="109"/>
      <c r="AF373" s="110"/>
      <c r="AG373" s="111"/>
      <c r="AH373" s="109"/>
      <c r="AJ373" s="111"/>
    </row>
    <row r="374" spans="1:36" s="10" customFormat="1" x14ac:dyDescent="0.25">
      <c r="A374" s="1" t="str">
        <f t="shared" si="596"/>
        <v>Y</v>
      </c>
      <c r="B374" s="21">
        <v>750</v>
      </c>
      <c r="C374" s="22" t="s">
        <v>200</v>
      </c>
      <c r="D374" s="97"/>
      <c r="E374" s="22"/>
      <c r="F374" s="22"/>
      <c r="G374" s="23"/>
      <c r="H374" s="23"/>
      <c r="I374" s="23"/>
      <c r="J374" s="24">
        <f t="shared" ref="J374" si="611">SUBTOTAL(9,J375:J384)</f>
        <v>48361.487996236625</v>
      </c>
      <c r="K374" s="98"/>
      <c r="L374" s="99">
        <f t="shared" ref="L374:AE374" si="612">SUBTOTAL(9,L375:L384)</f>
        <v>4836.1487996236629</v>
      </c>
      <c r="M374" s="98"/>
      <c r="N374" s="99">
        <f t="shared" si="612"/>
        <v>43525.339196612971</v>
      </c>
      <c r="O374" s="98"/>
      <c r="P374" s="99">
        <f t="shared" ref="P374" si="613">SUBTOTAL(9,P375:P384)</f>
        <v>0</v>
      </c>
      <c r="Q374" s="98"/>
      <c r="R374" s="99">
        <f t="shared" ref="R374" si="614">SUBTOTAL(9,R375:R384)</f>
        <v>0</v>
      </c>
      <c r="S374" s="98"/>
      <c r="T374" s="99">
        <f t="shared" ref="T374" si="615">SUBTOTAL(9,T375:T384)</f>
        <v>0</v>
      </c>
      <c r="U374" s="98"/>
      <c r="V374" s="99">
        <f t="shared" ref="V374" si="616">SUBTOTAL(9,V375:V384)</f>
        <v>0</v>
      </c>
      <c r="W374" s="98"/>
      <c r="X374" s="99">
        <f t="shared" ref="X374" si="617">SUBTOTAL(9,X375:X384)</f>
        <v>0</v>
      </c>
      <c r="Y374" s="98"/>
      <c r="Z374" s="99">
        <f t="shared" ref="Z374" si="618">SUBTOTAL(9,Z375:Z384)</f>
        <v>0</v>
      </c>
      <c r="AA374" s="98"/>
      <c r="AB374" s="99">
        <f t="shared" ref="AB374" si="619">SUBTOTAL(9,AB375:AB384)</f>
        <v>0</v>
      </c>
      <c r="AC374" s="98"/>
      <c r="AD374" s="99">
        <f t="shared" si="612"/>
        <v>0</v>
      </c>
      <c r="AE374" s="100">
        <f t="shared" si="612"/>
        <v>48361.487996236625</v>
      </c>
      <c r="AF374" s="8"/>
      <c r="AG374" s="4"/>
      <c r="AH374" s="100">
        <f t="shared" ref="AH374" si="620">SUBTOTAL(9,AH375:AH384)</f>
        <v>0</v>
      </c>
      <c r="AJ374" s="4"/>
    </row>
    <row r="375" spans="1:36" x14ac:dyDescent="0.25">
      <c r="A375" s="101" t="str">
        <f t="shared" si="596"/>
        <v>N</v>
      </c>
      <c r="B375" s="26">
        <v>750</v>
      </c>
      <c r="C375" s="27" t="s">
        <v>200</v>
      </c>
      <c r="D375" s="102"/>
      <c r="E375" s="103"/>
      <c r="F375" s="103"/>
      <c r="G375" s="104"/>
      <c r="H375" s="105"/>
      <c r="I375" s="106">
        <f t="shared" ref="I375:I383" si="621">IF(+H375&gt;0,+D375*H375,+D375*F375*H375)</f>
        <v>0</v>
      </c>
      <c r="J375" s="29">
        <f t="shared" ref="J375:J383" si="622">+I375/J$2</f>
        <v>0</v>
      </c>
      <c r="K375" s="107"/>
      <c r="L375" s="108">
        <f t="shared" ref="L375:L383" si="623">+$J375*K375</f>
        <v>0</v>
      </c>
      <c r="M375" s="107"/>
      <c r="N375" s="108">
        <f t="shared" ref="N375:N383" si="624">+$J375*M375</f>
        <v>0</v>
      </c>
      <c r="O375" s="107"/>
      <c r="P375" s="108">
        <f t="shared" ref="P375:P383" si="625">+$J375*O375</f>
        <v>0</v>
      </c>
      <c r="Q375" s="107"/>
      <c r="R375" s="108">
        <f t="shared" ref="R375:R383" si="626">+$J375*Q375</f>
        <v>0</v>
      </c>
      <c r="S375" s="107"/>
      <c r="T375" s="108">
        <f t="shared" ref="T375:T383" si="627">+$J375*S375</f>
        <v>0</v>
      </c>
      <c r="U375" s="107"/>
      <c r="V375" s="108">
        <f t="shared" ref="V375:V383" si="628">+$J375*U375</f>
        <v>0</v>
      </c>
      <c r="W375" s="107"/>
      <c r="X375" s="108">
        <f t="shared" ref="X375:X383" si="629">+$J375*W375</f>
        <v>0</v>
      </c>
      <c r="Y375" s="107"/>
      <c r="Z375" s="108">
        <f t="shared" ref="Z375:Z383" si="630">+$J375*Y375</f>
        <v>0</v>
      </c>
      <c r="AA375" s="107"/>
      <c r="AB375" s="108">
        <f t="shared" ref="AB375:AB383" si="631">+$J375*AA375</f>
        <v>0</v>
      </c>
      <c r="AC375" s="107"/>
      <c r="AD375" s="108">
        <f t="shared" ref="AD375:AD383" si="632">+$J375*AC375</f>
        <v>0</v>
      </c>
      <c r="AE375" s="109">
        <f t="shared" ref="AE375:AE383" si="633">+L375+N375+P375+R375+T375+V375+X375+Z375+AB375+AD375</f>
        <v>0</v>
      </c>
      <c r="AF375" s="110"/>
      <c r="AG375" s="111"/>
      <c r="AH375" s="109">
        <f t="shared" ref="AH375:AH383" si="634">+J375-AE375</f>
        <v>0</v>
      </c>
      <c r="AJ375" s="111"/>
    </row>
    <row r="376" spans="1:36" x14ac:dyDescent="0.25">
      <c r="A376" s="101" t="str">
        <f t="shared" si="596"/>
        <v>N</v>
      </c>
      <c r="B376" s="26">
        <v>7500</v>
      </c>
      <c r="C376" s="27" t="s">
        <v>200</v>
      </c>
      <c r="D376" s="102"/>
      <c r="E376" s="103"/>
      <c r="F376" s="103"/>
      <c r="G376" s="104"/>
      <c r="H376" s="105"/>
      <c r="I376" s="106">
        <f t="shared" si="621"/>
        <v>0</v>
      </c>
      <c r="J376" s="29">
        <f t="shared" si="622"/>
        <v>0</v>
      </c>
      <c r="K376" s="107"/>
      <c r="L376" s="108">
        <f t="shared" si="623"/>
        <v>0</v>
      </c>
      <c r="M376" s="107"/>
      <c r="N376" s="108">
        <f t="shared" si="624"/>
        <v>0</v>
      </c>
      <c r="O376" s="107"/>
      <c r="P376" s="108">
        <f t="shared" si="625"/>
        <v>0</v>
      </c>
      <c r="Q376" s="107"/>
      <c r="R376" s="108">
        <f t="shared" si="626"/>
        <v>0</v>
      </c>
      <c r="S376" s="107"/>
      <c r="T376" s="108">
        <f t="shared" si="627"/>
        <v>0</v>
      </c>
      <c r="U376" s="107"/>
      <c r="V376" s="108">
        <f t="shared" si="628"/>
        <v>0</v>
      </c>
      <c r="W376" s="107"/>
      <c r="X376" s="108">
        <f t="shared" si="629"/>
        <v>0</v>
      </c>
      <c r="Y376" s="107"/>
      <c r="Z376" s="108">
        <f t="shared" si="630"/>
        <v>0</v>
      </c>
      <c r="AA376" s="107"/>
      <c r="AB376" s="108">
        <f t="shared" si="631"/>
        <v>0</v>
      </c>
      <c r="AC376" s="107"/>
      <c r="AD376" s="108">
        <f t="shared" si="632"/>
        <v>0</v>
      </c>
      <c r="AE376" s="109">
        <f t="shared" si="633"/>
        <v>0</v>
      </c>
      <c r="AF376" s="110"/>
      <c r="AG376" s="111"/>
      <c r="AH376" s="109">
        <f t="shared" si="634"/>
        <v>0</v>
      </c>
      <c r="AJ376" s="111"/>
    </row>
    <row r="377" spans="1:36" x14ac:dyDescent="0.25">
      <c r="A377" s="101" t="str">
        <f t="shared" si="596"/>
        <v>Y</v>
      </c>
      <c r="B377" s="32">
        <v>7501</v>
      </c>
      <c r="C377" s="27" t="s">
        <v>201</v>
      </c>
      <c r="D377" s="102">
        <v>1</v>
      </c>
      <c r="E377" s="103" t="s">
        <v>884</v>
      </c>
      <c r="F377" s="103">
        <v>1</v>
      </c>
      <c r="G377" s="104">
        <v>1</v>
      </c>
      <c r="H377" s="105">
        <v>18599</v>
      </c>
      <c r="I377" s="106">
        <f t="shared" si="621"/>
        <v>18599</v>
      </c>
      <c r="J377" s="29">
        <f t="shared" si="622"/>
        <v>18599</v>
      </c>
      <c r="K377" s="107">
        <v>0.1</v>
      </c>
      <c r="L377" s="108">
        <f t="shared" si="623"/>
        <v>1859.9</v>
      </c>
      <c r="M377" s="107">
        <v>0.9</v>
      </c>
      <c r="N377" s="108">
        <f t="shared" si="624"/>
        <v>16739.100000000002</v>
      </c>
      <c r="O377" s="107"/>
      <c r="P377" s="108">
        <f t="shared" si="625"/>
        <v>0</v>
      </c>
      <c r="Q377" s="107"/>
      <c r="R377" s="108">
        <f t="shared" si="626"/>
        <v>0</v>
      </c>
      <c r="S377" s="107"/>
      <c r="T377" s="108">
        <f t="shared" si="627"/>
        <v>0</v>
      </c>
      <c r="U377" s="107"/>
      <c r="V377" s="108">
        <f t="shared" si="628"/>
        <v>0</v>
      </c>
      <c r="W377" s="107"/>
      <c r="X377" s="108">
        <f t="shared" si="629"/>
        <v>0</v>
      </c>
      <c r="Y377" s="107"/>
      <c r="Z377" s="108">
        <f t="shared" si="630"/>
        <v>0</v>
      </c>
      <c r="AA377" s="107"/>
      <c r="AB377" s="108">
        <f t="shared" si="631"/>
        <v>0</v>
      </c>
      <c r="AC377" s="107"/>
      <c r="AD377" s="108">
        <f t="shared" si="632"/>
        <v>0</v>
      </c>
      <c r="AE377" s="109">
        <f t="shared" si="633"/>
        <v>18599.000000000004</v>
      </c>
      <c r="AF377" s="110"/>
      <c r="AG377" s="111"/>
      <c r="AH377" s="109">
        <f t="shared" si="634"/>
        <v>0</v>
      </c>
      <c r="AJ377" s="111"/>
    </row>
    <row r="378" spans="1:36" x14ac:dyDescent="0.25">
      <c r="A378" s="101" t="str">
        <f t="shared" si="596"/>
        <v>N</v>
      </c>
      <c r="B378" s="32">
        <v>7502</v>
      </c>
      <c r="C378" s="27" t="s">
        <v>202</v>
      </c>
      <c r="D378" s="102"/>
      <c r="E378" s="103"/>
      <c r="F378" s="103"/>
      <c r="G378" s="104"/>
      <c r="H378" s="105"/>
      <c r="I378" s="106">
        <f t="shared" si="621"/>
        <v>0</v>
      </c>
      <c r="J378" s="29">
        <f t="shared" si="622"/>
        <v>0</v>
      </c>
      <c r="K378" s="107"/>
      <c r="L378" s="108">
        <f t="shared" si="623"/>
        <v>0</v>
      </c>
      <c r="M378" s="107"/>
      <c r="N378" s="108">
        <f t="shared" si="624"/>
        <v>0</v>
      </c>
      <c r="O378" s="107"/>
      <c r="P378" s="108">
        <f t="shared" si="625"/>
        <v>0</v>
      </c>
      <c r="Q378" s="107"/>
      <c r="R378" s="108">
        <f t="shared" si="626"/>
        <v>0</v>
      </c>
      <c r="S378" s="107"/>
      <c r="T378" s="108">
        <f t="shared" si="627"/>
        <v>0</v>
      </c>
      <c r="U378" s="107"/>
      <c r="V378" s="108">
        <f t="shared" si="628"/>
        <v>0</v>
      </c>
      <c r="W378" s="107"/>
      <c r="X378" s="108">
        <f t="shared" si="629"/>
        <v>0</v>
      </c>
      <c r="Y378" s="107"/>
      <c r="Z378" s="108">
        <f t="shared" si="630"/>
        <v>0</v>
      </c>
      <c r="AA378" s="107"/>
      <c r="AB378" s="108">
        <f t="shared" si="631"/>
        <v>0</v>
      </c>
      <c r="AC378" s="107"/>
      <c r="AD378" s="108">
        <f t="shared" si="632"/>
        <v>0</v>
      </c>
      <c r="AE378" s="109">
        <f t="shared" si="633"/>
        <v>0</v>
      </c>
      <c r="AF378" s="110"/>
      <c r="AG378" s="111"/>
      <c r="AH378" s="109">
        <f t="shared" si="634"/>
        <v>0</v>
      </c>
      <c r="AJ378" s="111"/>
    </row>
    <row r="379" spans="1:36" x14ac:dyDescent="0.25">
      <c r="A379" s="101" t="str">
        <f t="shared" si="596"/>
        <v>N</v>
      </c>
      <c r="B379" s="32">
        <v>7503</v>
      </c>
      <c r="C379" s="27" t="s">
        <v>203</v>
      </c>
      <c r="D379" s="102"/>
      <c r="E379" s="103"/>
      <c r="F379" s="103"/>
      <c r="G379" s="104"/>
      <c r="H379" s="105"/>
      <c r="I379" s="106">
        <f t="shared" si="621"/>
        <v>0</v>
      </c>
      <c r="J379" s="29">
        <f t="shared" si="622"/>
        <v>0</v>
      </c>
      <c r="K379" s="107"/>
      <c r="L379" s="108">
        <f t="shared" si="623"/>
        <v>0</v>
      </c>
      <c r="M379" s="107"/>
      <c r="N379" s="108">
        <f t="shared" si="624"/>
        <v>0</v>
      </c>
      <c r="O379" s="107"/>
      <c r="P379" s="108">
        <f t="shared" si="625"/>
        <v>0</v>
      </c>
      <c r="Q379" s="107"/>
      <c r="R379" s="108">
        <f t="shared" si="626"/>
        <v>0</v>
      </c>
      <c r="S379" s="107"/>
      <c r="T379" s="108">
        <f t="shared" si="627"/>
        <v>0</v>
      </c>
      <c r="U379" s="107"/>
      <c r="V379" s="108">
        <f t="shared" si="628"/>
        <v>0</v>
      </c>
      <c r="W379" s="107"/>
      <c r="X379" s="108">
        <f t="shared" si="629"/>
        <v>0</v>
      </c>
      <c r="Y379" s="107"/>
      <c r="Z379" s="108">
        <f t="shared" si="630"/>
        <v>0</v>
      </c>
      <c r="AA379" s="107"/>
      <c r="AB379" s="108">
        <f t="shared" si="631"/>
        <v>0</v>
      </c>
      <c r="AC379" s="107"/>
      <c r="AD379" s="108">
        <f t="shared" si="632"/>
        <v>0</v>
      </c>
      <c r="AE379" s="109">
        <f t="shared" si="633"/>
        <v>0</v>
      </c>
      <c r="AF379" s="110"/>
      <c r="AG379" s="111"/>
      <c r="AH379" s="109">
        <f t="shared" si="634"/>
        <v>0</v>
      </c>
      <c r="AJ379" s="111"/>
    </row>
    <row r="380" spans="1:36" x14ac:dyDescent="0.25">
      <c r="A380" s="101" t="str">
        <f t="shared" si="596"/>
        <v>Y</v>
      </c>
      <c r="B380" s="32">
        <v>7504</v>
      </c>
      <c r="C380" s="27" t="s">
        <v>204</v>
      </c>
      <c r="D380" s="102">
        <v>12</v>
      </c>
      <c r="E380" s="103" t="s">
        <v>892</v>
      </c>
      <c r="F380" s="103">
        <v>1</v>
      </c>
      <c r="G380" s="104">
        <v>1</v>
      </c>
      <c r="H380" s="105">
        <v>826.62399968638545</v>
      </c>
      <c r="I380" s="106">
        <f t="shared" si="621"/>
        <v>9919.4879962366249</v>
      </c>
      <c r="J380" s="29">
        <f t="shared" si="622"/>
        <v>9919.4879962366249</v>
      </c>
      <c r="K380" s="107">
        <v>0.1</v>
      </c>
      <c r="L380" s="108">
        <f t="shared" si="623"/>
        <v>991.94879962366258</v>
      </c>
      <c r="M380" s="107">
        <v>0.9</v>
      </c>
      <c r="N380" s="108">
        <f t="shared" si="624"/>
        <v>8927.5391966129628</v>
      </c>
      <c r="O380" s="107"/>
      <c r="P380" s="108">
        <f t="shared" si="625"/>
        <v>0</v>
      </c>
      <c r="Q380" s="107"/>
      <c r="R380" s="108">
        <f t="shared" si="626"/>
        <v>0</v>
      </c>
      <c r="S380" s="107"/>
      <c r="T380" s="108">
        <f t="shared" si="627"/>
        <v>0</v>
      </c>
      <c r="U380" s="107"/>
      <c r="V380" s="108">
        <f t="shared" si="628"/>
        <v>0</v>
      </c>
      <c r="W380" s="107"/>
      <c r="X380" s="108">
        <f t="shared" si="629"/>
        <v>0</v>
      </c>
      <c r="Y380" s="107"/>
      <c r="Z380" s="108">
        <f t="shared" si="630"/>
        <v>0</v>
      </c>
      <c r="AA380" s="107"/>
      <c r="AB380" s="108">
        <f t="shared" si="631"/>
        <v>0</v>
      </c>
      <c r="AC380" s="107"/>
      <c r="AD380" s="108">
        <f t="shared" si="632"/>
        <v>0</v>
      </c>
      <c r="AE380" s="109">
        <f t="shared" si="633"/>
        <v>9919.4879962366249</v>
      </c>
      <c r="AF380" s="110"/>
      <c r="AG380" s="111"/>
      <c r="AH380" s="109">
        <f t="shared" si="634"/>
        <v>0</v>
      </c>
      <c r="AJ380" s="111"/>
    </row>
    <row r="381" spans="1:36" x14ac:dyDescent="0.25">
      <c r="A381" s="101" t="str">
        <f t="shared" si="596"/>
        <v>N</v>
      </c>
      <c r="B381" s="32">
        <v>7506</v>
      </c>
      <c r="C381" s="27" t="s">
        <v>205</v>
      </c>
      <c r="D381" s="102"/>
      <c r="E381" s="103"/>
      <c r="F381" s="103"/>
      <c r="G381" s="104"/>
      <c r="H381" s="105"/>
      <c r="I381" s="106">
        <f t="shared" si="621"/>
        <v>0</v>
      </c>
      <c r="J381" s="29">
        <f t="shared" si="622"/>
        <v>0</v>
      </c>
      <c r="K381" s="107"/>
      <c r="L381" s="108">
        <f t="shared" si="623"/>
        <v>0</v>
      </c>
      <c r="M381" s="107"/>
      <c r="N381" s="108">
        <f t="shared" si="624"/>
        <v>0</v>
      </c>
      <c r="O381" s="107"/>
      <c r="P381" s="108">
        <f t="shared" si="625"/>
        <v>0</v>
      </c>
      <c r="Q381" s="107"/>
      <c r="R381" s="108">
        <f t="shared" si="626"/>
        <v>0</v>
      </c>
      <c r="S381" s="107"/>
      <c r="T381" s="108">
        <f t="shared" si="627"/>
        <v>0</v>
      </c>
      <c r="U381" s="107"/>
      <c r="V381" s="108">
        <f t="shared" si="628"/>
        <v>0</v>
      </c>
      <c r="W381" s="107"/>
      <c r="X381" s="108">
        <f t="shared" si="629"/>
        <v>0</v>
      </c>
      <c r="Y381" s="107"/>
      <c r="Z381" s="108">
        <f t="shared" si="630"/>
        <v>0</v>
      </c>
      <c r="AA381" s="107"/>
      <c r="AB381" s="108">
        <f t="shared" si="631"/>
        <v>0</v>
      </c>
      <c r="AC381" s="107"/>
      <c r="AD381" s="108">
        <f t="shared" si="632"/>
        <v>0</v>
      </c>
      <c r="AE381" s="109">
        <f t="shared" si="633"/>
        <v>0</v>
      </c>
      <c r="AF381" s="110"/>
      <c r="AG381" s="111"/>
      <c r="AH381" s="109">
        <f t="shared" si="634"/>
        <v>0</v>
      </c>
      <c r="AJ381" s="111"/>
    </row>
    <row r="382" spans="1:36" x14ac:dyDescent="0.25">
      <c r="A382" s="101" t="str">
        <f t="shared" si="596"/>
        <v>N</v>
      </c>
      <c r="B382" s="32">
        <v>7507</v>
      </c>
      <c r="C382" s="27" t="s">
        <v>206</v>
      </c>
      <c r="D382" s="102"/>
      <c r="E382" s="103"/>
      <c r="F382" s="103"/>
      <c r="G382" s="104"/>
      <c r="H382" s="105"/>
      <c r="I382" s="106">
        <f t="shared" si="621"/>
        <v>0</v>
      </c>
      <c r="J382" s="29">
        <f t="shared" si="622"/>
        <v>0</v>
      </c>
      <c r="K382" s="107"/>
      <c r="L382" s="108">
        <f t="shared" si="623"/>
        <v>0</v>
      </c>
      <c r="M382" s="107"/>
      <c r="N382" s="108">
        <f t="shared" si="624"/>
        <v>0</v>
      </c>
      <c r="O382" s="107"/>
      <c r="P382" s="108">
        <f t="shared" si="625"/>
        <v>0</v>
      </c>
      <c r="Q382" s="107"/>
      <c r="R382" s="108">
        <f t="shared" si="626"/>
        <v>0</v>
      </c>
      <c r="S382" s="107"/>
      <c r="T382" s="108">
        <f t="shared" si="627"/>
        <v>0</v>
      </c>
      <c r="U382" s="107"/>
      <c r="V382" s="108">
        <f t="shared" si="628"/>
        <v>0</v>
      </c>
      <c r="W382" s="107"/>
      <c r="X382" s="108">
        <f t="shared" si="629"/>
        <v>0</v>
      </c>
      <c r="Y382" s="107"/>
      <c r="Z382" s="108">
        <f t="shared" si="630"/>
        <v>0</v>
      </c>
      <c r="AA382" s="107"/>
      <c r="AB382" s="108">
        <f t="shared" si="631"/>
        <v>0</v>
      </c>
      <c r="AC382" s="107"/>
      <c r="AD382" s="108">
        <f t="shared" si="632"/>
        <v>0</v>
      </c>
      <c r="AE382" s="109">
        <f t="shared" si="633"/>
        <v>0</v>
      </c>
      <c r="AF382" s="110"/>
      <c r="AG382" s="111"/>
      <c r="AH382" s="109">
        <f t="shared" si="634"/>
        <v>0</v>
      </c>
      <c r="AJ382" s="111"/>
    </row>
    <row r="383" spans="1:36" x14ac:dyDescent="0.25">
      <c r="A383" s="101" t="str">
        <f t="shared" si="596"/>
        <v>Y</v>
      </c>
      <c r="B383" s="32">
        <v>7509</v>
      </c>
      <c r="C383" s="27" t="s">
        <v>207</v>
      </c>
      <c r="D383" s="102">
        <v>15</v>
      </c>
      <c r="E383" s="103" t="s">
        <v>892</v>
      </c>
      <c r="F383" s="103">
        <v>1</v>
      </c>
      <c r="G383" s="104">
        <v>1</v>
      </c>
      <c r="H383" s="105">
        <v>1322.8666666666666</v>
      </c>
      <c r="I383" s="106">
        <f t="shared" si="621"/>
        <v>19843</v>
      </c>
      <c r="J383" s="29">
        <f t="shared" si="622"/>
        <v>19843</v>
      </c>
      <c r="K383" s="107">
        <v>0.1</v>
      </c>
      <c r="L383" s="108">
        <f t="shared" si="623"/>
        <v>1984.3000000000002</v>
      </c>
      <c r="M383" s="107">
        <v>0.9</v>
      </c>
      <c r="N383" s="108">
        <f t="shared" si="624"/>
        <v>17858.7</v>
      </c>
      <c r="O383" s="107"/>
      <c r="P383" s="108">
        <f t="shared" si="625"/>
        <v>0</v>
      </c>
      <c r="Q383" s="107"/>
      <c r="R383" s="108">
        <f t="shared" si="626"/>
        <v>0</v>
      </c>
      <c r="S383" s="107"/>
      <c r="T383" s="108">
        <f t="shared" si="627"/>
        <v>0</v>
      </c>
      <c r="U383" s="107"/>
      <c r="V383" s="108">
        <f t="shared" si="628"/>
        <v>0</v>
      </c>
      <c r="W383" s="107"/>
      <c r="X383" s="108">
        <f t="shared" si="629"/>
        <v>0</v>
      </c>
      <c r="Y383" s="107"/>
      <c r="Z383" s="108">
        <f t="shared" si="630"/>
        <v>0</v>
      </c>
      <c r="AA383" s="107"/>
      <c r="AB383" s="108">
        <f t="shared" si="631"/>
        <v>0</v>
      </c>
      <c r="AC383" s="107"/>
      <c r="AD383" s="108">
        <f t="shared" si="632"/>
        <v>0</v>
      </c>
      <c r="AE383" s="109">
        <f t="shared" si="633"/>
        <v>19843</v>
      </c>
      <c r="AF383" s="110"/>
      <c r="AG383" s="111"/>
      <c r="AH383" s="109">
        <f t="shared" si="634"/>
        <v>0</v>
      </c>
      <c r="AJ383" s="111"/>
    </row>
    <row r="384" spans="1:36" x14ac:dyDescent="0.25">
      <c r="A384" s="101" t="str">
        <f t="shared" si="596"/>
        <v>N</v>
      </c>
      <c r="B384" s="32"/>
      <c r="C384" s="27"/>
      <c r="D384" s="114"/>
      <c r="E384" s="115"/>
      <c r="F384" s="115"/>
      <c r="G384" s="116"/>
      <c r="H384" s="116"/>
      <c r="I384" s="28"/>
      <c r="J384" s="29"/>
      <c r="K384" s="117"/>
      <c r="L384" s="108"/>
      <c r="M384" s="117"/>
      <c r="N384" s="108"/>
      <c r="O384" s="117"/>
      <c r="P384" s="108"/>
      <c r="Q384" s="117"/>
      <c r="R384" s="108"/>
      <c r="S384" s="117"/>
      <c r="T384" s="108"/>
      <c r="U384" s="117"/>
      <c r="V384" s="108"/>
      <c r="W384" s="117"/>
      <c r="X384" s="108"/>
      <c r="Y384" s="117"/>
      <c r="Z384" s="108"/>
      <c r="AA384" s="117"/>
      <c r="AB384" s="108"/>
      <c r="AC384" s="117"/>
      <c r="AD384" s="108"/>
      <c r="AE384" s="109"/>
      <c r="AF384" s="110"/>
      <c r="AG384" s="111"/>
      <c r="AH384" s="109"/>
      <c r="AJ384" s="111"/>
    </row>
    <row r="385" spans="1:36" s="10" customFormat="1" x14ac:dyDescent="0.25">
      <c r="A385" s="1" t="s">
        <v>424</v>
      </c>
      <c r="B385" s="39"/>
      <c r="C385" s="16" t="s">
        <v>479</v>
      </c>
      <c r="D385" s="93"/>
      <c r="E385" s="16"/>
      <c r="F385" s="16"/>
      <c r="G385" s="17"/>
      <c r="H385" s="17"/>
      <c r="I385" s="17"/>
      <c r="J385" s="19">
        <f>ROUND(SUBTOTAL(9,J386:J408),0)</f>
        <v>285671</v>
      </c>
      <c r="K385" s="94">
        <f>IF($J385=0,"%",+L385/$J385)</f>
        <v>0.49999824973483481</v>
      </c>
      <c r="L385" s="95">
        <f>ROUND(SUBTOTAL(9,L386:L408),0)</f>
        <v>142835</v>
      </c>
      <c r="M385" s="94">
        <f>IF($J385=0,"%",+N385/$J385)</f>
        <v>0.49999824973483481</v>
      </c>
      <c r="N385" s="95">
        <f t="shared" ref="N385:AE385" si="635">ROUND(SUBTOTAL(9,N386:N408),0)</f>
        <v>142835</v>
      </c>
      <c r="O385" s="94">
        <f>IF($J385=0,"%",+P385/$J385)</f>
        <v>0</v>
      </c>
      <c r="P385" s="95">
        <f t="shared" ref="P385" si="636">ROUND(SUBTOTAL(9,P386:P408),0)</f>
        <v>0</v>
      </c>
      <c r="Q385" s="94">
        <f>IF($J385=0,"%",+R385/$J385)</f>
        <v>0</v>
      </c>
      <c r="R385" s="95">
        <f t="shared" ref="R385" si="637">ROUND(SUBTOTAL(9,R386:R408),0)</f>
        <v>0</v>
      </c>
      <c r="S385" s="94">
        <f>IF($J385=0,"%",+T385/$J385)</f>
        <v>0</v>
      </c>
      <c r="T385" s="95">
        <f t="shared" ref="T385" si="638">ROUND(SUBTOTAL(9,T386:T408),0)</f>
        <v>0</v>
      </c>
      <c r="U385" s="94">
        <f>IF($J385=0,"%",+V385/$J385)</f>
        <v>0</v>
      </c>
      <c r="V385" s="95">
        <f t="shared" ref="V385" si="639">ROUND(SUBTOTAL(9,V386:V408),0)</f>
        <v>0</v>
      </c>
      <c r="W385" s="94">
        <f>IF($J385=0,"%",+X385/$J385)</f>
        <v>0</v>
      </c>
      <c r="X385" s="95">
        <f t="shared" ref="X385" si="640">ROUND(SUBTOTAL(9,X386:X408),0)</f>
        <v>0</v>
      </c>
      <c r="Y385" s="94">
        <f>IF($J385=0,"%",+Z385/$J385)</f>
        <v>0</v>
      </c>
      <c r="Z385" s="95">
        <f t="shared" ref="Z385" si="641">ROUND(SUBTOTAL(9,Z386:Z408),0)</f>
        <v>0</v>
      </c>
      <c r="AA385" s="94">
        <f>IF($J385=0,"%",+AB385/$J385)</f>
        <v>0</v>
      </c>
      <c r="AB385" s="95">
        <f t="shared" ref="AB385" si="642">ROUND(SUBTOTAL(9,AB386:AB408),0)</f>
        <v>0</v>
      </c>
      <c r="AC385" s="94">
        <f>IF($J385=0,"%",+AD385/$J385)</f>
        <v>0</v>
      </c>
      <c r="AD385" s="95">
        <f t="shared" si="635"/>
        <v>0</v>
      </c>
      <c r="AE385" s="96">
        <f t="shared" si="635"/>
        <v>285671</v>
      </c>
      <c r="AF385" s="42"/>
      <c r="AG385" s="4"/>
      <c r="AH385" s="96">
        <f t="shared" ref="AH385" si="643">ROUND(SUBTOTAL(9,AH386:AH408),0)</f>
        <v>0</v>
      </c>
      <c r="AJ385" s="4"/>
    </row>
    <row r="386" spans="1:36" s="10" customFormat="1" x14ac:dyDescent="0.25">
      <c r="A386" s="1" t="str">
        <f>IF(AE386&gt;0,"Y",IF(AE386&lt;0,"Y","N"))</f>
        <v>Y</v>
      </c>
      <c r="B386" s="21">
        <v>680</v>
      </c>
      <c r="C386" s="22" t="s">
        <v>208</v>
      </c>
      <c r="D386" s="97"/>
      <c r="E386" s="22"/>
      <c r="F386" s="22"/>
      <c r="G386" s="23"/>
      <c r="H386" s="23"/>
      <c r="I386" s="23"/>
      <c r="J386" s="24">
        <f>ROUND(SUBTOTAL(9,J387:J408),0)</f>
        <v>285671</v>
      </c>
      <c r="K386" s="98"/>
      <c r="L386" s="99">
        <f>ROUND(SUBTOTAL(9,L387:L408),0)</f>
        <v>142835</v>
      </c>
      <c r="M386" s="98"/>
      <c r="N386" s="99">
        <f t="shared" ref="N386:AE386" si="644">SUBTOTAL(9,N387:N408)</f>
        <v>142835.32719872985</v>
      </c>
      <c r="O386" s="98"/>
      <c r="P386" s="99">
        <f t="shared" ref="P386" si="645">SUBTOTAL(9,P387:P408)</f>
        <v>0</v>
      </c>
      <c r="Q386" s="98"/>
      <c r="R386" s="99">
        <f t="shared" ref="R386" si="646">SUBTOTAL(9,R387:R408)</f>
        <v>0</v>
      </c>
      <c r="S386" s="98"/>
      <c r="T386" s="99">
        <f t="shared" ref="T386" si="647">SUBTOTAL(9,T387:T408)</f>
        <v>0</v>
      </c>
      <c r="U386" s="98"/>
      <c r="V386" s="99">
        <f t="shared" ref="V386" si="648">SUBTOTAL(9,V387:V408)</f>
        <v>0</v>
      </c>
      <c r="W386" s="98"/>
      <c r="X386" s="99">
        <f t="shared" ref="X386" si="649">SUBTOTAL(9,X387:X408)</f>
        <v>0</v>
      </c>
      <c r="Y386" s="98"/>
      <c r="Z386" s="99">
        <f t="shared" ref="Z386" si="650">SUBTOTAL(9,Z387:Z408)</f>
        <v>0</v>
      </c>
      <c r="AA386" s="98"/>
      <c r="AB386" s="99">
        <f t="shared" ref="AB386" si="651">SUBTOTAL(9,AB387:AB408)</f>
        <v>0</v>
      </c>
      <c r="AC386" s="98"/>
      <c r="AD386" s="99">
        <f t="shared" si="644"/>
        <v>0</v>
      </c>
      <c r="AE386" s="100">
        <f t="shared" si="644"/>
        <v>285670.6543974597</v>
      </c>
      <c r="AF386" s="8"/>
      <c r="AG386" s="4"/>
      <c r="AH386" s="100">
        <f t="shared" ref="AH386" si="652">SUBTOTAL(9,AH387:AH408)</f>
        <v>0</v>
      </c>
      <c r="AJ386" s="4"/>
    </row>
    <row r="387" spans="1:36" x14ac:dyDescent="0.25">
      <c r="A387" s="101" t="str">
        <f t="shared" ref="A387:A408" si="653">IF(AE387&gt;0,"Y",IF(AE387&lt;0,"Y","N"))</f>
        <v>N</v>
      </c>
      <c r="B387" s="31">
        <v>680</v>
      </c>
      <c r="C387" s="27" t="s">
        <v>208</v>
      </c>
      <c r="D387" s="102"/>
      <c r="E387" s="103"/>
      <c r="F387" s="103"/>
      <c r="G387" s="104"/>
      <c r="H387" s="105"/>
      <c r="I387" s="106">
        <f t="shared" ref="I387:I407" si="654">IF(+H387&gt;0,+D387*H387,+D387*F387*H387)</f>
        <v>0</v>
      </c>
      <c r="J387" s="29">
        <f t="shared" ref="J387:J404" si="655">+I387/J$2</f>
        <v>0</v>
      </c>
      <c r="K387" s="107"/>
      <c r="L387" s="108">
        <f t="shared" ref="L387:L407" si="656">+$J387*K387</f>
        <v>0</v>
      </c>
      <c r="M387" s="107"/>
      <c r="N387" s="108">
        <f t="shared" ref="N387:N407" si="657">+$J387*M387</f>
        <v>0</v>
      </c>
      <c r="O387" s="107"/>
      <c r="P387" s="108">
        <f t="shared" ref="P387:P407" si="658">+$J387*O387</f>
        <v>0</v>
      </c>
      <c r="Q387" s="107"/>
      <c r="R387" s="108">
        <f t="shared" ref="R387:R407" si="659">+$J387*Q387</f>
        <v>0</v>
      </c>
      <c r="S387" s="107"/>
      <c r="T387" s="108">
        <f t="shared" ref="T387:T407" si="660">+$J387*S387</f>
        <v>0</v>
      </c>
      <c r="U387" s="107"/>
      <c r="V387" s="108">
        <f t="shared" ref="V387:V407" si="661">+$J387*U387</f>
        <v>0</v>
      </c>
      <c r="W387" s="107"/>
      <c r="X387" s="108">
        <f t="shared" ref="X387:X407" si="662">+$J387*W387</f>
        <v>0</v>
      </c>
      <c r="Y387" s="107"/>
      <c r="Z387" s="108">
        <f t="shared" ref="Z387:Z407" si="663">+$J387*Y387</f>
        <v>0</v>
      </c>
      <c r="AA387" s="107"/>
      <c r="AB387" s="108">
        <f t="shared" ref="AB387:AB407" si="664">+$J387*AA387</f>
        <v>0</v>
      </c>
      <c r="AC387" s="107"/>
      <c r="AD387" s="108">
        <f t="shared" ref="AD387:AD407" si="665">+$J387*AC387</f>
        <v>0</v>
      </c>
      <c r="AE387" s="109">
        <f t="shared" ref="AE387:AE407" si="666">+L387+N387+P387+R387+T387+V387+X387+Z387+AB387+AD387</f>
        <v>0</v>
      </c>
      <c r="AF387" s="110"/>
      <c r="AG387" s="111"/>
      <c r="AH387" s="109">
        <f t="shared" ref="AH387:AH407" si="667">+J387-AE387</f>
        <v>0</v>
      </c>
      <c r="AJ387" s="111"/>
    </row>
    <row r="388" spans="1:36" x14ac:dyDescent="0.25">
      <c r="A388" s="101" t="str">
        <f t="shared" si="653"/>
        <v>N</v>
      </c>
      <c r="B388" s="31">
        <v>6800</v>
      </c>
      <c r="C388" s="27" t="s">
        <v>208</v>
      </c>
      <c r="D388" s="102"/>
      <c r="E388" s="103"/>
      <c r="F388" s="103"/>
      <c r="G388" s="104"/>
      <c r="H388" s="105"/>
      <c r="I388" s="106">
        <f t="shared" si="654"/>
        <v>0</v>
      </c>
      <c r="J388" s="29">
        <f t="shared" si="655"/>
        <v>0</v>
      </c>
      <c r="K388" s="107"/>
      <c r="L388" s="108">
        <f t="shared" si="656"/>
        <v>0</v>
      </c>
      <c r="M388" s="107"/>
      <c r="N388" s="108">
        <f t="shared" si="657"/>
        <v>0</v>
      </c>
      <c r="O388" s="107"/>
      <c r="P388" s="108">
        <f t="shared" si="658"/>
        <v>0</v>
      </c>
      <c r="Q388" s="107"/>
      <c r="R388" s="108">
        <f t="shared" si="659"/>
        <v>0</v>
      </c>
      <c r="S388" s="107"/>
      <c r="T388" s="108">
        <f t="shared" si="660"/>
        <v>0</v>
      </c>
      <c r="U388" s="107"/>
      <c r="V388" s="108">
        <f t="shared" si="661"/>
        <v>0</v>
      </c>
      <c r="W388" s="107"/>
      <c r="X388" s="108">
        <f t="shared" si="662"/>
        <v>0</v>
      </c>
      <c r="Y388" s="107"/>
      <c r="Z388" s="108">
        <f t="shared" si="663"/>
        <v>0</v>
      </c>
      <c r="AA388" s="107"/>
      <c r="AB388" s="108">
        <f t="shared" si="664"/>
        <v>0</v>
      </c>
      <c r="AC388" s="107"/>
      <c r="AD388" s="108">
        <f t="shared" si="665"/>
        <v>0</v>
      </c>
      <c r="AE388" s="109">
        <f t="shared" si="666"/>
        <v>0</v>
      </c>
      <c r="AF388" s="110"/>
      <c r="AG388" s="111"/>
      <c r="AH388" s="109">
        <f t="shared" si="667"/>
        <v>0</v>
      </c>
      <c r="AJ388" s="111"/>
    </row>
    <row r="389" spans="1:36" x14ac:dyDescent="0.25">
      <c r="A389" s="101" t="str">
        <f t="shared" si="653"/>
        <v>N</v>
      </c>
      <c r="B389" s="41">
        <v>6311</v>
      </c>
      <c r="C389" s="27" t="s">
        <v>480</v>
      </c>
      <c r="D389" s="102"/>
      <c r="E389" s="103"/>
      <c r="F389" s="103"/>
      <c r="G389" s="104"/>
      <c r="H389" s="105"/>
      <c r="I389" s="106">
        <f t="shared" si="654"/>
        <v>0</v>
      </c>
      <c r="J389" s="29">
        <f t="shared" si="655"/>
        <v>0</v>
      </c>
      <c r="K389" s="107"/>
      <c r="L389" s="108">
        <f t="shared" si="656"/>
        <v>0</v>
      </c>
      <c r="M389" s="107"/>
      <c r="N389" s="108">
        <f t="shared" si="657"/>
        <v>0</v>
      </c>
      <c r="O389" s="107"/>
      <c r="P389" s="108">
        <f t="shared" si="658"/>
        <v>0</v>
      </c>
      <c r="Q389" s="107"/>
      <c r="R389" s="108">
        <f t="shared" si="659"/>
        <v>0</v>
      </c>
      <c r="S389" s="107"/>
      <c r="T389" s="108">
        <f t="shared" si="660"/>
        <v>0</v>
      </c>
      <c r="U389" s="107"/>
      <c r="V389" s="108">
        <f t="shared" si="661"/>
        <v>0</v>
      </c>
      <c r="W389" s="107"/>
      <c r="X389" s="108">
        <f t="shared" si="662"/>
        <v>0</v>
      </c>
      <c r="Y389" s="107"/>
      <c r="Z389" s="108">
        <f t="shared" si="663"/>
        <v>0</v>
      </c>
      <c r="AA389" s="107"/>
      <c r="AB389" s="108">
        <f t="shared" si="664"/>
        <v>0</v>
      </c>
      <c r="AC389" s="107"/>
      <c r="AD389" s="108">
        <f t="shared" si="665"/>
        <v>0</v>
      </c>
      <c r="AE389" s="109">
        <f t="shared" si="666"/>
        <v>0</v>
      </c>
      <c r="AF389" s="110"/>
      <c r="AG389" s="111"/>
      <c r="AH389" s="109">
        <f t="shared" si="667"/>
        <v>0</v>
      </c>
      <c r="AJ389" s="111"/>
    </row>
    <row r="390" spans="1:36" x14ac:dyDescent="0.25">
      <c r="A390" s="101" t="str">
        <f t="shared" si="653"/>
        <v>N</v>
      </c>
      <c r="B390" s="41">
        <v>6312</v>
      </c>
      <c r="C390" s="27" t="s">
        <v>481</v>
      </c>
      <c r="D390" s="102"/>
      <c r="E390" s="103"/>
      <c r="F390" s="103"/>
      <c r="G390" s="104"/>
      <c r="H390" s="105"/>
      <c r="I390" s="106">
        <f t="shared" si="654"/>
        <v>0</v>
      </c>
      <c r="J390" s="29">
        <f t="shared" si="655"/>
        <v>0</v>
      </c>
      <c r="K390" s="107"/>
      <c r="L390" s="108">
        <f t="shared" si="656"/>
        <v>0</v>
      </c>
      <c r="M390" s="107"/>
      <c r="N390" s="108">
        <f t="shared" si="657"/>
        <v>0</v>
      </c>
      <c r="O390" s="107"/>
      <c r="P390" s="108">
        <f t="shared" si="658"/>
        <v>0</v>
      </c>
      <c r="Q390" s="107"/>
      <c r="R390" s="108">
        <f t="shared" si="659"/>
        <v>0</v>
      </c>
      <c r="S390" s="107"/>
      <c r="T390" s="108">
        <f t="shared" si="660"/>
        <v>0</v>
      </c>
      <c r="U390" s="107"/>
      <c r="V390" s="108">
        <f t="shared" si="661"/>
        <v>0</v>
      </c>
      <c r="W390" s="107"/>
      <c r="X390" s="108">
        <f t="shared" si="662"/>
        <v>0</v>
      </c>
      <c r="Y390" s="107"/>
      <c r="Z390" s="108">
        <f t="shared" si="663"/>
        <v>0</v>
      </c>
      <c r="AA390" s="107"/>
      <c r="AB390" s="108">
        <f t="shared" si="664"/>
        <v>0</v>
      </c>
      <c r="AC390" s="107"/>
      <c r="AD390" s="108">
        <f t="shared" si="665"/>
        <v>0</v>
      </c>
      <c r="AE390" s="109">
        <f t="shared" si="666"/>
        <v>0</v>
      </c>
      <c r="AF390" s="110"/>
      <c r="AG390" s="111"/>
      <c r="AH390" s="109">
        <f t="shared" si="667"/>
        <v>0</v>
      </c>
      <c r="AJ390" s="111"/>
    </row>
    <row r="391" spans="1:36" x14ac:dyDescent="0.25">
      <c r="A391" s="101" t="str">
        <f t="shared" si="653"/>
        <v>N</v>
      </c>
      <c r="B391" s="41">
        <v>6313</v>
      </c>
      <c r="C391" s="27" t="s">
        <v>482</v>
      </c>
      <c r="D391" s="102"/>
      <c r="E391" s="103"/>
      <c r="F391" s="103"/>
      <c r="G391" s="104"/>
      <c r="H391" s="105"/>
      <c r="I391" s="106">
        <f t="shared" si="654"/>
        <v>0</v>
      </c>
      <c r="J391" s="29">
        <f t="shared" si="655"/>
        <v>0</v>
      </c>
      <c r="K391" s="107"/>
      <c r="L391" s="108">
        <f t="shared" si="656"/>
        <v>0</v>
      </c>
      <c r="M391" s="107"/>
      <c r="N391" s="108">
        <f t="shared" si="657"/>
        <v>0</v>
      </c>
      <c r="O391" s="107"/>
      <c r="P391" s="108">
        <f t="shared" si="658"/>
        <v>0</v>
      </c>
      <c r="Q391" s="107"/>
      <c r="R391" s="108">
        <f t="shared" si="659"/>
        <v>0</v>
      </c>
      <c r="S391" s="107"/>
      <c r="T391" s="108">
        <f t="shared" si="660"/>
        <v>0</v>
      </c>
      <c r="U391" s="107"/>
      <c r="V391" s="108">
        <f t="shared" si="661"/>
        <v>0</v>
      </c>
      <c r="W391" s="107"/>
      <c r="X391" s="108">
        <f t="shared" si="662"/>
        <v>0</v>
      </c>
      <c r="Y391" s="107"/>
      <c r="Z391" s="108">
        <f t="shared" si="663"/>
        <v>0</v>
      </c>
      <c r="AA391" s="107"/>
      <c r="AB391" s="108">
        <f t="shared" si="664"/>
        <v>0</v>
      </c>
      <c r="AC391" s="107"/>
      <c r="AD391" s="108">
        <f t="shared" si="665"/>
        <v>0</v>
      </c>
      <c r="AE391" s="109">
        <f t="shared" si="666"/>
        <v>0</v>
      </c>
      <c r="AF391" s="110"/>
      <c r="AG391" s="111"/>
      <c r="AH391" s="109">
        <f t="shared" si="667"/>
        <v>0</v>
      </c>
      <c r="AJ391" s="111"/>
    </row>
    <row r="392" spans="1:36" x14ac:dyDescent="0.25">
      <c r="A392" s="101" t="str">
        <f t="shared" si="653"/>
        <v>N</v>
      </c>
      <c r="B392" s="41">
        <v>6314</v>
      </c>
      <c r="C392" s="27" t="s">
        <v>483</v>
      </c>
      <c r="D392" s="102"/>
      <c r="E392" s="103"/>
      <c r="F392" s="103"/>
      <c r="G392" s="104"/>
      <c r="H392" s="105"/>
      <c r="I392" s="106">
        <f t="shared" si="654"/>
        <v>0</v>
      </c>
      <c r="J392" s="29">
        <f t="shared" si="655"/>
        <v>0</v>
      </c>
      <c r="K392" s="107"/>
      <c r="L392" s="108">
        <f t="shared" si="656"/>
        <v>0</v>
      </c>
      <c r="M392" s="107"/>
      <c r="N392" s="108">
        <f t="shared" si="657"/>
        <v>0</v>
      </c>
      <c r="O392" s="107"/>
      <c r="P392" s="108">
        <f t="shared" si="658"/>
        <v>0</v>
      </c>
      <c r="Q392" s="107"/>
      <c r="R392" s="108">
        <f t="shared" si="659"/>
        <v>0</v>
      </c>
      <c r="S392" s="107"/>
      <c r="T392" s="108">
        <f t="shared" si="660"/>
        <v>0</v>
      </c>
      <c r="U392" s="107"/>
      <c r="V392" s="108">
        <f t="shared" si="661"/>
        <v>0</v>
      </c>
      <c r="W392" s="107"/>
      <c r="X392" s="108">
        <f t="shared" si="662"/>
        <v>0</v>
      </c>
      <c r="Y392" s="107"/>
      <c r="Z392" s="108">
        <f t="shared" si="663"/>
        <v>0</v>
      </c>
      <c r="AA392" s="107"/>
      <c r="AB392" s="108">
        <f t="shared" si="664"/>
        <v>0</v>
      </c>
      <c r="AC392" s="107"/>
      <c r="AD392" s="108">
        <f t="shared" si="665"/>
        <v>0</v>
      </c>
      <c r="AE392" s="109">
        <f t="shared" si="666"/>
        <v>0</v>
      </c>
      <c r="AF392" s="110"/>
      <c r="AG392" s="111"/>
      <c r="AH392" s="109">
        <f t="shared" si="667"/>
        <v>0</v>
      </c>
      <c r="AJ392" s="111"/>
    </row>
    <row r="393" spans="1:36" x14ac:dyDescent="0.25">
      <c r="A393" s="101" t="str">
        <f t="shared" si="653"/>
        <v>Y</v>
      </c>
      <c r="B393" s="41">
        <v>6315</v>
      </c>
      <c r="C393" s="27" t="s">
        <v>484</v>
      </c>
      <c r="D393" s="102">
        <v>130</v>
      </c>
      <c r="E393" s="103" t="s">
        <v>897</v>
      </c>
      <c r="F393" s="103">
        <v>1</v>
      </c>
      <c r="G393" s="104">
        <v>1</v>
      </c>
      <c r="H393" s="105">
        <v>2145.9615384615386</v>
      </c>
      <c r="I393" s="106">
        <f t="shared" si="654"/>
        <v>278975</v>
      </c>
      <c r="J393" s="29">
        <f t="shared" si="655"/>
        <v>278975</v>
      </c>
      <c r="K393" s="107">
        <v>0.5</v>
      </c>
      <c r="L393" s="108">
        <f t="shared" si="656"/>
        <v>139487.5</v>
      </c>
      <c r="M393" s="107">
        <v>0.5</v>
      </c>
      <c r="N393" s="108">
        <f t="shared" si="657"/>
        <v>139487.5</v>
      </c>
      <c r="O393" s="107"/>
      <c r="P393" s="108">
        <f t="shared" si="658"/>
        <v>0</v>
      </c>
      <c r="Q393" s="107"/>
      <c r="R393" s="108">
        <f t="shared" si="659"/>
        <v>0</v>
      </c>
      <c r="S393" s="107"/>
      <c r="T393" s="108">
        <f t="shared" si="660"/>
        <v>0</v>
      </c>
      <c r="U393" s="107"/>
      <c r="V393" s="108">
        <f t="shared" si="661"/>
        <v>0</v>
      </c>
      <c r="W393" s="107"/>
      <c r="X393" s="108">
        <f t="shared" si="662"/>
        <v>0</v>
      </c>
      <c r="Y393" s="107"/>
      <c r="Z393" s="108">
        <f t="shared" si="663"/>
        <v>0</v>
      </c>
      <c r="AA393" s="107"/>
      <c r="AB393" s="108">
        <f t="shared" si="664"/>
        <v>0</v>
      </c>
      <c r="AC393" s="107"/>
      <c r="AD393" s="108">
        <f t="shared" si="665"/>
        <v>0</v>
      </c>
      <c r="AE393" s="109">
        <f t="shared" si="666"/>
        <v>278975</v>
      </c>
      <c r="AF393" s="110"/>
      <c r="AG393" s="111"/>
      <c r="AH393" s="109">
        <f t="shared" si="667"/>
        <v>0</v>
      </c>
      <c r="AJ393" s="111"/>
    </row>
    <row r="394" spans="1:36" x14ac:dyDescent="0.25">
      <c r="A394" s="101" t="str">
        <f t="shared" si="653"/>
        <v>N</v>
      </c>
      <c r="B394" s="41">
        <v>6316</v>
      </c>
      <c r="C394" s="27" t="s">
        <v>209</v>
      </c>
      <c r="D394" s="102"/>
      <c r="E394" s="103"/>
      <c r="F394" s="103"/>
      <c r="G394" s="104"/>
      <c r="H394" s="105"/>
      <c r="I394" s="106">
        <f t="shared" si="654"/>
        <v>0</v>
      </c>
      <c r="J394" s="29">
        <f t="shared" si="655"/>
        <v>0</v>
      </c>
      <c r="K394" s="107"/>
      <c r="L394" s="108">
        <f t="shared" si="656"/>
        <v>0</v>
      </c>
      <c r="M394" s="107"/>
      <c r="N394" s="108">
        <f t="shared" si="657"/>
        <v>0</v>
      </c>
      <c r="O394" s="107"/>
      <c r="P394" s="108">
        <f t="shared" si="658"/>
        <v>0</v>
      </c>
      <c r="Q394" s="107"/>
      <c r="R394" s="108">
        <f t="shared" si="659"/>
        <v>0</v>
      </c>
      <c r="S394" s="107"/>
      <c r="T394" s="108">
        <f t="shared" si="660"/>
        <v>0</v>
      </c>
      <c r="U394" s="107"/>
      <c r="V394" s="108">
        <f t="shared" si="661"/>
        <v>0</v>
      </c>
      <c r="W394" s="107"/>
      <c r="X394" s="108">
        <f t="shared" si="662"/>
        <v>0</v>
      </c>
      <c r="Y394" s="107"/>
      <c r="Z394" s="108">
        <f t="shared" si="663"/>
        <v>0</v>
      </c>
      <c r="AA394" s="107"/>
      <c r="AB394" s="108">
        <f t="shared" si="664"/>
        <v>0</v>
      </c>
      <c r="AC394" s="107"/>
      <c r="AD394" s="108">
        <f t="shared" si="665"/>
        <v>0</v>
      </c>
      <c r="AE394" s="109">
        <f t="shared" si="666"/>
        <v>0</v>
      </c>
      <c r="AF394" s="110"/>
      <c r="AG394" s="111"/>
      <c r="AH394" s="109">
        <f t="shared" si="667"/>
        <v>0</v>
      </c>
      <c r="AJ394" s="111"/>
    </row>
    <row r="395" spans="1:36" x14ac:dyDescent="0.25">
      <c r="A395" s="101" t="str">
        <f t="shared" si="653"/>
        <v>N</v>
      </c>
      <c r="B395" s="41">
        <v>6631</v>
      </c>
      <c r="C395" s="27" t="s">
        <v>485</v>
      </c>
      <c r="D395" s="102"/>
      <c r="E395" s="103"/>
      <c r="F395" s="103"/>
      <c r="G395" s="104"/>
      <c r="H395" s="105"/>
      <c r="I395" s="106">
        <f t="shared" si="654"/>
        <v>0</v>
      </c>
      <c r="J395" s="29">
        <f t="shared" si="655"/>
        <v>0</v>
      </c>
      <c r="K395" s="107"/>
      <c r="L395" s="108">
        <f t="shared" si="656"/>
        <v>0</v>
      </c>
      <c r="M395" s="107"/>
      <c r="N395" s="108">
        <f t="shared" si="657"/>
        <v>0</v>
      </c>
      <c r="O395" s="107"/>
      <c r="P395" s="108">
        <f t="shared" si="658"/>
        <v>0</v>
      </c>
      <c r="Q395" s="107"/>
      <c r="R395" s="108">
        <f t="shared" si="659"/>
        <v>0</v>
      </c>
      <c r="S395" s="107"/>
      <c r="T395" s="108">
        <f t="shared" si="660"/>
        <v>0</v>
      </c>
      <c r="U395" s="107"/>
      <c r="V395" s="108">
        <f t="shared" si="661"/>
        <v>0</v>
      </c>
      <c r="W395" s="107"/>
      <c r="X395" s="108">
        <f t="shared" si="662"/>
        <v>0</v>
      </c>
      <c r="Y395" s="107"/>
      <c r="Z395" s="108">
        <f t="shared" si="663"/>
        <v>0</v>
      </c>
      <c r="AA395" s="107"/>
      <c r="AB395" s="108">
        <f t="shared" si="664"/>
        <v>0</v>
      </c>
      <c r="AC395" s="107"/>
      <c r="AD395" s="108">
        <f t="shared" si="665"/>
        <v>0</v>
      </c>
      <c r="AE395" s="109">
        <f t="shared" si="666"/>
        <v>0</v>
      </c>
      <c r="AF395" s="110"/>
      <c r="AG395" s="111"/>
      <c r="AH395" s="109">
        <f t="shared" si="667"/>
        <v>0</v>
      </c>
      <c r="AJ395" s="111"/>
    </row>
    <row r="396" spans="1:36" x14ac:dyDescent="0.25">
      <c r="A396" s="101" t="str">
        <f t="shared" si="653"/>
        <v>N</v>
      </c>
      <c r="B396" s="41">
        <v>6632</v>
      </c>
      <c r="C396" s="27" t="s">
        <v>486</v>
      </c>
      <c r="D396" s="102"/>
      <c r="E396" s="103"/>
      <c r="F396" s="103"/>
      <c r="G396" s="104"/>
      <c r="H396" s="105"/>
      <c r="I396" s="106">
        <f t="shared" si="654"/>
        <v>0</v>
      </c>
      <c r="J396" s="29">
        <f t="shared" si="655"/>
        <v>0</v>
      </c>
      <c r="K396" s="107"/>
      <c r="L396" s="108">
        <f t="shared" si="656"/>
        <v>0</v>
      </c>
      <c r="M396" s="107"/>
      <c r="N396" s="108">
        <f t="shared" si="657"/>
        <v>0</v>
      </c>
      <c r="O396" s="107"/>
      <c r="P396" s="108">
        <f t="shared" si="658"/>
        <v>0</v>
      </c>
      <c r="Q396" s="107"/>
      <c r="R396" s="108">
        <f t="shared" si="659"/>
        <v>0</v>
      </c>
      <c r="S396" s="107"/>
      <c r="T396" s="108">
        <f t="shared" si="660"/>
        <v>0</v>
      </c>
      <c r="U396" s="107"/>
      <c r="V396" s="108">
        <f t="shared" si="661"/>
        <v>0</v>
      </c>
      <c r="W396" s="107"/>
      <c r="X396" s="108">
        <f t="shared" si="662"/>
        <v>0</v>
      </c>
      <c r="Y396" s="107"/>
      <c r="Z396" s="108">
        <f t="shared" si="663"/>
        <v>0</v>
      </c>
      <c r="AA396" s="107"/>
      <c r="AB396" s="108">
        <f t="shared" si="664"/>
        <v>0</v>
      </c>
      <c r="AC396" s="107"/>
      <c r="AD396" s="108">
        <f t="shared" si="665"/>
        <v>0</v>
      </c>
      <c r="AE396" s="109">
        <f t="shared" si="666"/>
        <v>0</v>
      </c>
      <c r="AF396" s="110"/>
      <c r="AG396" s="111"/>
      <c r="AH396" s="109">
        <f t="shared" si="667"/>
        <v>0</v>
      </c>
      <c r="AJ396" s="111"/>
    </row>
    <row r="397" spans="1:36" x14ac:dyDescent="0.25">
      <c r="A397" s="101" t="str">
        <f t="shared" si="653"/>
        <v>N</v>
      </c>
      <c r="B397" s="41">
        <v>6632</v>
      </c>
      <c r="C397" s="27" t="s">
        <v>486</v>
      </c>
      <c r="D397" s="102"/>
      <c r="E397" s="103"/>
      <c r="F397" s="103"/>
      <c r="G397" s="104"/>
      <c r="H397" s="105"/>
      <c r="I397" s="106">
        <f t="shared" si="654"/>
        <v>0</v>
      </c>
      <c r="J397" s="29">
        <f t="shared" si="655"/>
        <v>0</v>
      </c>
      <c r="K397" s="107"/>
      <c r="L397" s="108">
        <f t="shared" si="656"/>
        <v>0</v>
      </c>
      <c r="M397" s="107"/>
      <c r="N397" s="108">
        <f t="shared" si="657"/>
        <v>0</v>
      </c>
      <c r="O397" s="107"/>
      <c r="P397" s="108">
        <f t="shared" si="658"/>
        <v>0</v>
      </c>
      <c r="Q397" s="107"/>
      <c r="R397" s="108">
        <f t="shared" si="659"/>
        <v>0</v>
      </c>
      <c r="S397" s="107"/>
      <c r="T397" s="108">
        <f t="shared" si="660"/>
        <v>0</v>
      </c>
      <c r="U397" s="107"/>
      <c r="V397" s="108">
        <f t="shared" si="661"/>
        <v>0</v>
      </c>
      <c r="W397" s="107"/>
      <c r="X397" s="108">
        <f t="shared" si="662"/>
        <v>0</v>
      </c>
      <c r="Y397" s="107"/>
      <c r="Z397" s="108">
        <f t="shared" si="663"/>
        <v>0</v>
      </c>
      <c r="AA397" s="107"/>
      <c r="AB397" s="108">
        <f t="shared" si="664"/>
        <v>0</v>
      </c>
      <c r="AC397" s="107"/>
      <c r="AD397" s="108">
        <f t="shared" si="665"/>
        <v>0</v>
      </c>
      <c r="AE397" s="109">
        <f t="shared" si="666"/>
        <v>0</v>
      </c>
      <c r="AF397" s="110"/>
      <c r="AG397" s="111"/>
      <c r="AH397" s="109">
        <f t="shared" si="667"/>
        <v>0</v>
      </c>
      <c r="AJ397" s="111"/>
    </row>
    <row r="398" spans="1:36" s="131" customFormat="1" x14ac:dyDescent="0.25">
      <c r="A398" s="124" t="str">
        <f t="shared" si="653"/>
        <v>Y</v>
      </c>
      <c r="B398" s="41">
        <v>6801</v>
      </c>
      <c r="C398" s="125" t="s">
        <v>210</v>
      </c>
      <c r="D398" s="102">
        <v>6</v>
      </c>
      <c r="E398" s="103" t="s">
        <v>897</v>
      </c>
      <c r="F398" s="103">
        <v>1</v>
      </c>
      <c r="G398" s="104">
        <v>1</v>
      </c>
      <c r="H398" s="105">
        <v>1115.9423995766203</v>
      </c>
      <c r="I398" s="126">
        <f t="shared" si="654"/>
        <v>6695.6543974597225</v>
      </c>
      <c r="J398" s="29">
        <f t="shared" si="655"/>
        <v>6695.6543974597225</v>
      </c>
      <c r="K398" s="107">
        <v>0.5</v>
      </c>
      <c r="L398" s="108">
        <f t="shared" si="656"/>
        <v>3347.8271987298613</v>
      </c>
      <c r="M398" s="107">
        <v>0.5</v>
      </c>
      <c r="N398" s="108">
        <f t="shared" si="657"/>
        <v>3347.8271987298613</v>
      </c>
      <c r="O398" s="107"/>
      <c r="P398" s="108">
        <f t="shared" si="658"/>
        <v>0</v>
      </c>
      <c r="Q398" s="107"/>
      <c r="R398" s="129">
        <f t="shared" si="659"/>
        <v>0</v>
      </c>
      <c r="S398" s="107"/>
      <c r="T398" s="129">
        <f t="shared" si="660"/>
        <v>0</v>
      </c>
      <c r="U398" s="107"/>
      <c r="V398" s="129">
        <f t="shared" si="661"/>
        <v>0</v>
      </c>
      <c r="W398" s="107"/>
      <c r="X398" s="129">
        <f t="shared" si="662"/>
        <v>0</v>
      </c>
      <c r="Y398" s="107"/>
      <c r="Z398" s="129">
        <f t="shared" si="663"/>
        <v>0</v>
      </c>
      <c r="AA398" s="107"/>
      <c r="AB398" s="129">
        <f t="shared" si="664"/>
        <v>0</v>
      </c>
      <c r="AC398" s="107"/>
      <c r="AD398" s="129">
        <f t="shared" si="665"/>
        <v>0</v>
      </c>
      <c r="AE398" s="109">
        <f t="shared" si="666"/>
        <v>6695.6543974597225</v>
      </c>
      <c r="AF398" s="110"/>
      <c r="AG398" s="111"/>
      <c r="AH398" s="109">
        <f t="shared" si="667"/>
        <v>0</v>
      </c>
      <c r="AJ398" s="130"/>
    </row>
    <row r="399" spans="1:36" x14ac:dyDescent="0.25">
      <c r="A399" s="101" t="str">
        <f t="shared" si="653"/>
        <v>N</v>
      </c>
      <c r="B399" s="41">
        <v>6802</v>
      </c>
      <c r="C399" s="27" t="s">
        <v>211</v>
      </c>
      <c r="D399" s="102"/>
      <c r="E399" s="103"/>
      <c r="F399" s="103"/>
      <c r="G399" s="104"/>
      <c r="H399" s="105"/>
      <c r="I399" s="106">
        <f t="shared" si="654"/>
        <v>0</v>
      </c>
      <c r="J399" s="29">
        <f t="shared" si="655"/>
        <v>0</v>
      </c>
      <c r="K399" s="107"/>
      <c r="L399" s="108">
        <f t="shared" si="656"/>
        <v>0</v>
      </c>
      <c r="M399" s="107"/>
      <c r="N399" s="108">
        <f t="shared" si="657"/>
        <v>0</v>
      </c>
      <c r="O399" s="107"/>
      <c r="P399" s="108">
        <f t="shared" si="658"/>
        <v>0</v>
      </c>
      <c r="Q399" s="107"/>
      <c r="R399" s="108">
        <f t="shared" si="659"/>
        <v>0</v>
      </c>
      <c r="S399" s="107"/>
      <c r="T399" s="108">
        <f t="shared" si="660"/>
        <v>0</v>
      </c>
      <c r="U399" s="107"/>
      <c r="V399" s="108">
        <f t="shared" si="661"/>
        <v>0</v>
      </c>
      <c r="W399" s="107"/>
      <c r="X399" s="108">
        <f t="shared" si="662"/>
        <v>0</v>
      </c>
      <c r="Y399" s="107"/>
      <c r="Z399" s="108">
        <f t="shared" si="663"/>
        <v>0</v>
      </c>
      <c r="AA399" s="107"/>
      <c r="AB399" s="108">
        <f t="shared" si="664"/>
        <v>0</v>
      </c>
      <c r="AC399" s="107"/>
      <c r="AD399" s="108">
        <f t="shared" si="665"/>
        <v>0</v>
      </c>
      <c r="AE399" s="109">
        <f t="shared" si="666"/>
        <v>0</v>
      </c>
      <c r="AF399" s="110"/>
      <c r="AG399" s="111"/>
      <c r="AH399" s="109">
        <f t="shared" si="667"/>
        <v>0</v>
      </c>
      <c r="AJ399" s="111"/>
    </row>
    <row r="400" spans="1:36" x14ac:dyDescent="0.25">
      <c r="A400" s="101" t="str">
        <f t="shared" si="653"/>
        <v>N</v>
      </c>
      <c r="B400" s="41">
        <v>6803</v>
      </c>
      <c r="C400" s="27" t="s">
        <v>212</v>
      </c>
      <c r="D400" s="102"/>
      <c r="E400" s="103"/>
      <c r="F400" s="103"/>
      <c r="G400" s="104"/>
      <c r="H400" s="105"/>
      <c r="I400" s="106">
        <f t="shared" si="654"/>
        <v>0</v>
      </c>
      <c r="J400" s="29">
        <f t="shared" si="655"/>
        <v>0</v>
      </c>
      <c r="K400" s="107"/>
      <c r="L400" s="108">
        <f t="shared" si="656"/>
        <v>0</v>
      </c>
      <c r="M400" s="107"/>
      <c r="N400" s="108">
        <f t="shared" si="657"/>
        <v>0</v>
      </c>
      <c r="O400" s="107"/>
      <c r="P400" s="108">
        <f t="shared" si="658"/>
        <v>0</v>
      </c>
      <c r="Q400" s="107"/>
      <c r="R400" s="108">
        <f t="shared" si="659"/>
        <v>0</v>
      </c>
      <c r="S400" s="107"/>
      <c r="T400" s="108">
        <f t="shared" si="660"/>
        <v>0</v>
      </c>
      <c r="U400" s="107"/>
      <c r="V400" s="108">
        <f t="shared" si="661"/>
        <v>0</v>
      </c>
      <c r="W400" s="107"/>
      <c r="X400" s="108">
        <f t="shared" si="662"/>
        <v>0</v>
      </c>
      <c r="Y400" s="107"/>
      <c r="Z400" s="108">
        <f t="shared" si="663"/>
        <v>0</v>
      </c>
      <c r="AA400" s="107"/>
      <c r="AB400" s="108">
        <f t="shared" si="664"/>
        <v>0</v>
      </c>
      <c r="AC400" s="107"/>
      <c r="AD400" s="108">
        <f t="shared" si="665"/>
        <v>0</v>
      </c>
      <c r="AE400" s="109">
        <f t="shared" si="666"/>
        <v>0</v>
      </c>
      <c r="AF400" s="110"/>
      <c r="AG400" s="111"/>
      <c r="AH400" s="109">
        <f t="shared" si="667"/>
        <v>0</v>
      </c>
      <c r="AJ400" s="111"/>
    </row>
    <row r="401" spans="1:36" x14ac:dyDescent="0.25">
      <c r="A401" s="101" t="str">
        <f t="shared" si="653"/>
        <v>N</v>
      </c>
      <c r="B401" s="41">
        <v>6804</v>
      </c>
      <c r="C401" s="27" t="s">
        <v>213</v>
      </c>
      <c r="D401" s="102"/>
      <c r="E401" s="103"/>
      <c r="F401" s="103"/>
      <c r="G401" s="104"/>
      <c r="H401" s="105"/>
      <c r="I401" s="106">
        <f t="shared" si="654"/>
        <v>0</v>
      </c>
      <c r="J401" s="29">
        <f t="shared" si="655"/>
        <v>0</v>
      </c>
      <c r="K401" s="107"/>
      <c r="L401" s="108">
        <f t="shared" si="656"/>
        <v>0</v>
      </c>
      <c r="M401" s="107"/>
      <c r="N401" s="108">
        <f t="shared" si="657"/>
        <v>0</v>
      </c>
      <c r="O401" s="107"/>
      <c r="P401" s="108">
        <f t="shared" si="658"/>
        <v>0</v>
      </c>
      <c r="Q401" s="107"/>
      <c r="R401" s="108">
        <f t="shared" si="659"/>
        <v>0</v>
      </c>
      <c r="S401" s="107"/>
      <c r="T401" s="108">
        <f t="shared" si="660"/>
        <v>0</v>
      </c>
      <c r="U401" s="107"/>
      <c r="V401" s="108">
        <f t="shared" si="661"/>
        <v>0</v>
      </c>
      <c r="W401" s="107"/>
      <c r="X401" s="108">
        <f t="shared" si="662"/>
        <v>0</v>
      </c>
      <c r="Y401" s="107"/>
      <c r="Z401" s="108">
        <f t="shared" si="663"/>
        <v>0</v>
      </c>
      <c r="AA401" s="107"/>
      <c r="AB401" s="108">
        <f t="shared" si="664"/>
        <v>0</v>
      </c>
      <c r="AC401" s="107"/>
      <c r="AD401" s="108">
        <f t="shared" si="665"/>
        <v>0</v>
      </c>
      <c r="AE401" s="109">
        <f t="shared" si="666"/>
        <v>0</v>
      </c>
      <c r="AF401" s="110"/>
      <c r="AG401" s="111"/>
      <c r="AH401" s="109">
        <f t="shared" si="667"/>
        <v>0</v>
      </c>
      <c r="AJ401" s="111"/>
    </row>
    <row r="402" spans="1:36" x14ac:dyDescent="0.25">
      <c r="A402" s="101" t="str">
        <f t="shared" si="653"/>
        <v>N</v>
      </c>
      <c r="B402" s="41">
        <v>6805</v>
      </c>
      <c r="C402" s="27" t="s">
        <v>209</v>
      </c>
      <c r="D402" s="102"/>
      <c r="E402" s="103"/>
      <c r="F402" s="103"/>
      <c r="G402" s="104"/>
      <c r="H402" s="105"/>
      <c r="I402" s="106">
        <f t="shared" si="654"/>
        <v>0</v>
      </c>
      <c r="J402" s="29">
        <f t="shared" si="655"/>
        <v>0</v>
      </c>
      <c r="K402" s="107"/>
      <c r="L402" s="108">
        <f t="shared" si="656"/>
        <v>0</v>
      </c>
      <c r="M402" s="107"/>
      <c r="N402" s="108">
        <f t="shared" si="657"/>
        <v>0</v>
      </c>
      <c r="O402" s="107"/>
      <c r="P402" s="108">
        <f t="shared" si="658"/>
        <v>0</v>
      </c>
      <c r="Q402" s="107"/>
      <c r="R402" s="108">
        <f t="shared" si="659"/>
        <v>0</v>
      </c>
      <c r="S402" s="107"/>
      <c r="T402" s="108">
        <f t="shared" si="660"/>
        <v>0</v>
      </c>
      <c r="U402" s="107"/>
      <c r="V402" s="108">
        <f t="shared" si="661"/>
        <v>0</v>
      </c>
      <c r="W402" s="107"/>
      <c r="X402" s="108">
        <f t="shared" si="662"/>
        <v>0</v>
      </c>
      <c r="Y402" s="107"/>
      <c r="Z402" s="108">
        <f t="shared" si="663"/>
        <v>0</v>
      </c>
      <c r="AA402" s="107"/>
      <c r="AB402" s="108">
        <f t="shared" si="664"/>
        <v>0</v>
      </c>
      <c r="AC402" s="107"/>
      <c r="AD402" s="108">
        <f t="shared" si="665"/>
        <v>0</v>
      </c>
      <c r="AE402" s="109">
        <f t="shared" si="666"/>
        <v>0</v>
      </c>
      <c r="AF402" s="110"/>
      <c r="AG402" s="111"/>
      <c r="AH402" s="109">
        <f t="shared" si="667"/>
        <v>0</v>
      </c>
      <c r="AJ402" s="111"/>
    </row>
    <row r="403" spans="1:36" x14ac:dyDescent="0.25">
      <c r="A403" s="101" t="str">
        <f t="shared" si="653"/>
        <v>N</v>
      </c>
      <c r="B403" s="41">
        <v>6999</v>
      </c>
      <c r="C403" s="27" t="s">
        <v>214</v>
      </c>
      <c r="D403" s="102"/>
      <c r="E403" s="103"/>
      <c r="F403" s="103"/>
      <c r="G403" s="104"/>
      <c r="H403" s="105"/>
      <c r="I403" s="106">
        <f t="shared" si="654"/>
        <v>0</v>
      </c>
      <c r="J403" s="29">
        <f t="shared" si="655"/>
        <v>0</v>
      </c>
      <c r="K403" s="107"/>
      <c r="L403" s="108">
        <f t="shared" si="656"/>
        <v>0</v>
      </c>
      <c r="M403" s="107"/>
      <c r="N403" s="108">
        <f t="shared" si="657"/>
        <v>0</v>
      </c>
      <c r="O403" s="107"/>
      <c r="P403" s="108">
        <f t="shared" si="658"/>
        <v>0</v>
      </c>
      <c r="Q403" s="107"/>
      <c r="R403" s="108">
        <f t="shared" si="659"/>
        <v>0</v>
      </c>
      <c r="S403" s="107"/>
      <c r="T403" s="108">
        <f t="shared" si="660"/>
        <v>0</v>
      </c>
      <c r="U403" s="107"/>
      <c r="V403" s="108">
        <f t="shared" si="661"/>
        <v>0</v>
      </c>
      <c r="W403" s="107"/>
      <c r="X403" s="108">
        <f t="shared" si="662"/>
        <v>0</v>
      </c>
      <c r="Y403" s="107"/>
      <c r="Z403" s="108">
        <f t="shared" si="663"/>
        <v>0</v>
      </c>
      <c r="AA403" s="107"/>
      <c r="AB403" s="108">
        <f t="shared" si="664"/>
        <v>0</v>
      </c>
      <c r="AC403" s="107"/>
      <c r="AD403" s="108">
        <f t="shared" si="665"/>
        <v>0</v>
      </c>
      <c r="AE403" s="109">
        <f t="shared" si="666"/>
        <v>0</v>
      </c>
      <c r="AF403" s="110"/>
      <c r="AG403" s="111"/>
      <c r="AH403" s="109">
        <f t="shared" si="667"/>
        <v>0</v>
      </c>
      <c r="AJ403" s="111"/>
    </row>
    <row r="404" spans="1:36" x14ac:dyDescent="0.25">
      <c r="A404" s="101" t="str">
        <f t="shared" si="653"/>
        <v>N</v>
      </c>
      <c r="B404" s="41">
        <v>7701</v>
      </c>
      <c r="C404" s="27" t="s">
        <v>487</v>
      </c>
      <c r="D404" s="102"/>
      <c r="E404" s="103"/>
      <c r="F404" s="103"/>
      <c r="G404" s="104"/>
      <c r="H404" s="105"/>
      <c r="I404" s="106">
        <f t="shared" si="654"/>
        <v>0</v>
      </c>
      <c r="J404" s="29">
        <f t="shared" si="655"/>
        <v>0</v>
      </c>
      <c r="K404" s="107"/>
      <c r="L404" s="108">
        <f t="shared" si="656"/>
        <v>0</v>
      </c>
      <c r="M404" s="107"/>
      <c r="N404" s="108">
        <f t="shared" si="657"/>
        <v>0</v>
      </c>
      <c r="O404" s="107"/>
      <c r="P404" s="108">
        <f t="shared" si="658"/>
        <v>0</v>
      </c>
      <c r="Q404" s="107"/>
      <c r="R404" s="108">
        <f t="shared" si="659"/>
        <v>0</v>
      </c>
      <c r="S404" s="107"/>
      <c r="T404" s="108">
        <f t="shared" si="660"/>
        <v>0</v>
      </c>
      <c r="U404" s="107"/>
      <c r="V404" s="108">
        <f t="shared" si="661"/>
        <v>0</v>
      </c>
      <c r="W404" s="107"/>
      <c r="X404" s="108">
        <f t="shared" si="662"/>
        <v>0</v>
      </c>
      <c r="Y404" s="107"/>
      <c r="Z404" s="108">
        <f t="shared" si="663"/>
        <v>0</v>
      </c>
      <c r="AA404" s="107"/>
      <c r="AB404" s="108">
        <f t="shared" si="664"/>
        <v>0</v>
      </c>
      <c r="AC404" s="107"/>
      <c r="AD404" s="108">
        <f t="shared" si="665"/>
        <v>0</v>
      </c>
      <c r="AE404" s="109">
        <f t="shared" si="666"/>
        <v>0</v>
      </c>
      <c r="AF404" s="110"/>
      <c r="AG404" s="111"/>
      <c r="AH404" s="109">
        <f t="shared" si="667"/>
        <v>0</v>
      </c>
      <c r="AJ404" s="111"/>
    </row>
    <row r="405" spans="1:36" s="131" customFormat="1" x14ac:dyDescent="0.25">
      <c r="A405" s="124" t="str">
        <f t="shared" si="653"/>
        <v>N</v>
      </c>
      <c r="B405" s="41">
        <v>7703</v>
      </c>
      <c r="C405" s="125" t="s">
        <v>213</v>
      </c>
      <c r="D405" s="102"/>
      <c r="E405" s="103"/>
      <c r="F405" s="103"/>
      <c r="G405" s="104"/>
      <c r="H405" s="105"/>
      <c r="I405" s="126">
        <f t="shared" si="654"/>
        <v>0</v>
      </c>
      <c r="J405" s="127">
        <v>0</v>
      </c>
      <c r="K405" s="107"/>
      <c r="L405" s="129">
        <f t="shared" si="656"/>
        <v>0</v>
      </c>
      <c r="M405" s="107"/>
      <c r="N405" s="129">
        <f t="shared" si="657"/>
        <v>0</v>
      </c>
      <c r="O405" s="107"/>
      <c r="P405" s="129">
        <f t="shared" si="658"/>
        <v>0</v>
      </c>
      <c r="Q405" s="107"/>
      <c r="R405" s="129">
        <f t="shared" si="659"/>
        <v>0</v>
      </c>
      <c r="S405" s="107"/>
      <c r="T405" s="129">
        <f t="shared" si="660"/>
        <v>0</v>
      </c>
      <c r="U405" s="107"/>
      <c r="V405" s="129">
        <f t="shared" si="661"/>
        <v>0</v>
      </c>
      <c r="W405" s="107"/>
      <c r="X405" s="129">
        <f t="shared" si="662"/>
        <v>0</v>
      </c>
      <c r="Y405" s="107"/>
      <c r="Z405" s="129">
        <f t="shared" si="663"/>
        <v>0</v>
      </c>
      <c r="AA405" s="107"/>
      <c r="AB405" s="129">
        <f t="shared" si="664"/>
        <v>0</v>
      </c>
      <c r="AC405" s="107"/>
      <c r="AD405" s="129">
        <f t="shared" si="665"/>
        <v>0</v>
      </c>
      <c r="AE405" s="109">
        <f t="shared" si="666"/>
        <v>0</v>
      </c>
      <c r="AF405" s="110"/>
      <c r="AG405" s="111"/>
      <c r="AH405" s="109">
        <f t="shared" si="667"/>
        <v>0</v>
      </c>
      <c r="AJ405" s="130"/>
    </row>
    <row r="406" spans="1:36" s="131" customFormat="1" x14ac:dyDescent="0.25">
      <c r="A406" s="124" t="str">
        <f t="shared" si="653"/>
        <v>N</v>
      </c>
      <c r="B406" s="41">
        <v>7705</v>
      </c>
      <c r="C406" s="125" t="s">
        <v>209</v>
      </c>
      <c r="D406" s="102"/>
      <c r="E406" s="103"/>
      <c r="F406" s="103"/>
      <c r="G406" s="104"/>
      <c r="H406" s="105"/>
      <c r="I406" s="126">
        <f t="shared" si="654"/>
        <v>0</v>
      </c>
      <c r="J406" s="127">
        <v>0</v>
      </c>
      <c r="K406" s="107"/>
      <c r="L406" s="129">
        <f t="shared" si="656"/>
        <v>0</v>
      </c>
      <c r="M406" s="107"/>
      <c r="N406" s="129">
        <f t="shared" si="657"/>
        <v>0</v>
      </c>
      <c r="O406" s="107"/>
      <c r="P406" s="129">
        <f t="shared" si="658"/>
        <v>0</v>
      </c>
      <c r="Q406" s="107"/>
      <c r="R406" s="129">
        <f t="shared" si="659"/>
        <v>0</v>
      </c>
      <c r="S406" s="107"/>
      <c r="T406" s="129">
        <f t="shared" si="660"/>
        <v>0</v>
      </c>
      <c r="U406" s="107"/>
      <c r="V406" s="129">
        <f t="shared" si="661"/>
        <v>0</v>
      </c>
      <c r="W406" s="107"/>
      <c r="X406" s="129">
        <f t="shared" si="662"/>
        <v>0</v>
      </c>
      <c r="Y406" s="107"/>
      <c r="Z406" s="129">
        <f t="shared" si="663"/>
        <v>0</v>
      </c>
      <c r="AA406" s="107"/>
      <c r="AB406" s="129">
        <f t="shared" si="664"/>
        <v>0</v>
      </c>
      <c r="AC406" s="107"/>
      <c r="AD406" s="129">
        <f t="shared" si="665"/>
        <v>0</v>
      </c>
      <c r="AE406" s="109">
        <f t="shared" si="666"/>
        <v>0</v>
      </c>
      <c r="AF406" s="110"/>
      <c r="AG406" s="111"/>
      <c r="AH406" s="109">
        <f t="shared" si="667"/>
        <v>0</v>
      </c>
      <c r="AJ406" s="130"/>
    </row>
    <row r="407" spans="1:36" s="131" customFormat="1" x14ac:dyDescent="0.25">
      <c r="A407" s="124" t="str">
        <f t="shared" si="653"/>
        <v>N</v>
      </c>
      <c r="B407" s="41">
        <v>7709</v>
      </c>
      <c r="C407" s="125" t="s">
        <v>488</v>
      </c>
      <c r="D407" s="102"/>
      <c r="E407" s="103"/>
      <c r="F407" s="103"/>
      <c r="G407" s="104"/>
      <c r="H407" s="105"/>
      <c r="I407" s="126">
        <f t="shared" si="654"/>
        <v>0</v>
      </c>
      <c r="J407" s="127">
        <v>0</v>
      </c>
      <c r="K407" s="107"/>
      <c r="L407" s="129">
        <f t="shared" si="656"/>
        <v>0</v>
      </c>
      <c r="M407" s="107"/>
      <c r="N407" s="129">
        <f t="shared" si="657"/>
        <v>0</v>
      </c>
      <c r="O407" s="107"/>
      <c r="P407" s="129">
        <f t="shared" si="658"/>
        <v>0</v>
      </c>
      <c r="Q407" s="107"/>
      <c r="R407" s="129">
        <f t="shared" si="659"/>
        <v>0</v>
      </c>
      <c r="S407" s="107"/>
      <c r="T407" s="129">
        <f t="shared" si="660"/>
        <v>0</v>
      </c>
      <c r="U407" s="107"/>
      <c r="V407" s="129">
        <f t="shared" si="661"/>
        <v>0</v>
      </c>
      <c r="W407" s="107"/>
      <c r="X407" s="129">
        <f t="shared" si="662"/>
        <v>0</v>
      </c>
      <c r="Y407" s="107"/>
      <c r="Z407" s="129">
        <f t="shared" si="663"/>
        <v>0</v>
      </c>
      <c r="AA407" s="107"/>
      <c r="AB407" s="129">
        <f t="shared" si="664"/>
        <v>0</v>
      </c>
      <c r="AC407" s="107"/>
      <c r="AD407" s="129">
        <f t="shared" si="665"/>
        <v>0</v>
      </c>
      <c r="AE407" s="109">
        <f t="shared" si="666"/>
        <v>0</v>
      </c>
      <c r="AF407" s="110"/>
      <c r="AG407" s="111"/>
      <c r="AH407" s="109">
        <f t="shared" si="667"/>
        <v>0</v>
      </c>
      <c r="AJ407" s="130"/>
    </row>
    <row r="408" spans="1:36" x14ac:dyDescent="0.25">
      <c r="A408" s="101" t="str">
        <f t="shared" si="653"/>
        <v>N</v>
      </c>
      <c r="B408" s="33"/>
      <c r="C408" s="34"/>
      <c r="D408" s="119"/>
      <c r="E408" s="120"/>
      <c r="F408" s="120"/>
      <c r="G408" s="111"/>
      <c r="H408" s="111"/>
      <c r="I408" s="4"/>
      <c r="J408" s="4"/>
      <c r="K408" s="135"/>
      <c r="L408" s="136"/>
      <c r="M408" s="135"/>
      <c r="N408" s="136"/>
      <c r="O408" s="135"/>
      <c r="P408" s="136"/>
      <c r="Q408" s="135"/>
      <c r="R408" s="136"/>
      <c r="S408" s="135"/>
      <c r="T408" s="136"/>
      <c r="U408" s="135"/>
      <c r="V408" s="136"/>
      <c r="W408" s="135"/>
      <c r="X408" s="136"/>
      <c r="Y408" s="135"/>
      <c r="Z408" s="136"/>
      <c r="AA408" s="135"/>
      <c r="AB408" s="136"/>
      <c r="AC408" s="135"/>
      <c r="AD408" s="136"/>
      <c r="AE408" s="132"/>
      <c r="AF408" s="110"/>
      <c r="AG408" s="111"/>
      <c r="AH408" s="132"/>
      <c r="AJ408" s="111"/>
    </row>
    <row r="409" spans="1:36" s="10" customFormat="1" x14ac:dyDescent="0.25">
      <c r="A409" s="1" t="s">
        <v>424</v>
      </c>
      <c r="B409" s="39"/>
      <c r="C409" s="16" t="s">
        <v>489</v>
      </c>
      <c r="D409" s="93"/>
      <c r="E409" s="16"/>
      <c r="F409" s="16"/>
      <c r="G409" s="17"/>
      <c r="H409" s="17"/>
      <c r="I409" s="17"/>
      <c r="J409" s="19">
        <f>ROUND(SUBTOTAL(9,J410:J541),0)</f>
        <v>266951</v>
      </c>
      <c r="K409" s="94">
        <f>IF($J409=0,"%",+L409/$J409)</f>
        <v>0.29323358968499835</v>
      </c>
      <c r="L409" s="95">
        <f>ROUND(SUBTOTAL(9,L410:L541),0)</f>
        <v>78279</v>
      </c>
      <c r="M409" s="94">
        <f>IF($J409=0,"%",+N409/$J409)</f>
        <v>0.68966214773497758</v>
      </c>
      <c r="N409" s="95">
        <f t="shared" ref="N409:AE409" si="668">ROUND(SUBTOTAL(9,N410:N541),0)</f>
        <v>184106</v>
      </c>
      <c r="O409" s="94">
        <f>IF($J409=0,"%",+P409/$J409)</f>
        <v>0</v>
      </c>
      <c r="P409" s="95">
        <f t="shared" ref="P409" si="669">ROUND(SUBTOTAL(9,P410:P541),0)</f>
        <v>0</v>
      </c>
      <c r="Q409" s="94">
        <f>IF($J409=0,"%",+R409/$J409)</f>
        <v>0</v>
      </c>
      <c r="R409" s="95">
        <f t="shared" ref="R409" si="670">ROUND(SUBTOTAL(9,R410:R541),0)</f>
        <v>0</v>
      </c>
      <c r="S409" s="94">
        <f>IF($J409=0,"%",+T409/$J409)</f>
        <v>0</v>
      </c>
      <c r="T409" s="95">
        <f t="shared" ref="T409" si="671">ROUND(SUBTOTAL(9,T410:T541),0)</f>
        <v>0</v>
      </c>
      <c r="U409" s="94">
        <f>IF($J409=0,"%",+V409/$J409)</f>
        <v>0</v>
      </c>
      <c r="V409" s="95">
        <f t="shared" ref="V409" si="672">ROUND(SUBTOTAL(9,V410:V541),0)</f>
        <v>0</v>
      </c>
      <c r="W409" s="94">
        <f>IF($J409=0,"%",+X409/$J409)</f>
        <v>0</v>
      </c>
      <c r="X409" s="95">
        <f t="shared" ref="X409" si="673">ROUND(SUBTOTAL(9,X410:X541),0)</f>
        <v>0</v>
      </c>
      <c r="Y409" s="94">
        <f>IF($J409=0,"%",+Z409/$J409)</f>
        <v>0</v>
      </c>
      <c r="Z409" s="95">
        <f t="shared" ref="Z409" si="674">ROUND(SUBTOTAL(9,Z410:Z541),0)</f>
        <v>0</v>
      </c>
      <c r="AA409" s="94">
        <f>IF($J409=0,"%",+AB409/$J409)</f>
        <v>0</v>
      </c>
      <c r="AB409" s="95">
        <f t="shared" ref="AB409" si="675">ROUND(SUBTOTAL(9,AB410:AB541),0)</f>
        <v>0</v>
      </c>
      <c r="AC409" s="94">
        <f>IF($J409=0,"%",+AD409/$J409)</f>
        <v>0</v>
      </c>
      <c r="AD409" s="95">
        <f t="shared" si="668"/>
        <v>0</v>
      </c>
      <c r="AE409" s="96">
        <f t="shared" si="668"/>
        <v>262384</v>
      </c>
      <c r="AF409" s="40"/>
      <c r="AG409" s="4"/>
      <c r="AH409" s="96">
        <f t="shared" ref="AH409" si="676">ROUND(SUBTOTAL(9,AH410:AH541),0)</f>
        <v>4567</v>
      </c>
      <c r="AJ409" s="4"/>
    </row>
    <row r="410" spans="1:36" s="10" customFormat="1" x14ac:dyDescent="0.25">
      <c r="A410" s="1" t="str">
        <f>IF(AE410&gt;0,"Y",IF(AE410&lt;0,"Y","N"))</f>
        <v>Y</v>
      </c>
      <c r="B410" s="21">
        <v>700</v>
      </c>
      <c r="C410" s="22" t="s">
        <v>4</v>
      </c>
      <c r="D410" s="97"/>
      <c r="E410" s="22"/>
      <c r="F410" s="22"/>
      <c r="G410" s="23"/>
      <c r="H410" s="23"/>
      <c r="I410" s="23"/>
      <c r="J410" s="24">
        <f t="shared" ref="J410" si="677">SUBTOTAL(9,J411:J423)</f>
        <v>41331</v>
      </c>
      <c r="K410" s="98"/>
      <c r="L410" s="99">
        <f t="shared" ref="L410:AE410" si="678">SUBTOTAL(9,L411:L423)</f>
        <v>20665.5</v>
      </c>
      <c r="M410" s="98"/>
      <c r="N410" s="99">
        <f t="shared" si="678"/>
        <v>20665.5</v>
      </c>
      <c r="O410" s="98"/>
      <c r="P410" s="99">
        <f t="shared" ref="P410" si="679">SUBTOTAL(9,P411:P423)</f>
        <v>0</v>
      </c>
      <c r="Q410" s="98"/>
      <c r="R410" s="99">
        <f t="shared" ref="R410" si="680">SUBTOTAL(9,R411:R423)</f>
        <v>0</v>
      </c>
      <c r="S410" s="98"/>
      <c r="T410" s="99">
        <f t="shared" ref="T410" si="681">SUBTOTAL(9,T411:T423)</f>
        <v>0</v>
      </c>
      <c r="U410" s="98"/>
      <c r="V410" s="99">
        <f t="shared" ref="V410" si="682">SUBTOTAL(9,V411:V423)</f>
        <v>0</v>
      </c>
      <c r="W410" s="98"/>
      <c r="X410" s="99">
        <f t="shared" ref="X410" si="683">SUBTOTAL(9,X411:X423)</f>
        <v>0</v>
      </c>
      <c r="Y410" s="98"/>
      <c r="Z410" s="99">
        <f t="shared" ref="Z410" si="684">SUBTOTAL(9,Z411:Z423)</f>
        <v>0</v>
      </c>
      <c r="AA410" s="98"/>
      <c r="AB410" s="99">
        <f t="shared" ref="AB410" si="685">SUBTOTAL(9,AB411:AB423)</f>
        <v>0</v>
      </c>
      <c r="AC410" s="98"/>
      <c r="AD410" s="99">
        <f t="shared" si="678"/>
        <v>0</v>
      </c>
      <c r="AE410" s="100">
        <f t="shared" si="678"/>
        <v>41331</v>
      </c>
      <c r="AF410" s="8"/>
      <c r="AG410" s="4"/>
      <c r="AH410" s="100">
        <f t="shared" ref="AH410" si="686">SUBTOTAL(9,AH411:AH423)</f>
        <v>0</v>
      </c>
      <c r="AJ410" s="4"/>
    </row>
    <row r="411" spans="1:36" x14ac:dyDescent="0.25">
      <c r="A411" s="101" t="str">
        <f t="shared" ref="A411:A474" si="687">IF(AE411&gt;0,"Y",IF(AE411&lt;0,"Y","N"))</f>
        <v>N</v>
      </c>
      <c r="B411" s="31">
        <v>700</v>
      </c>
      <c r="C411" s="27" t="s">
        <v>4</v>
      </c>
      <c r="D411" s="102"/>
      <c r="E411" s="103"/>
      <c r="F411" s="103"/>
      <c r="G411" s="104"/>
      <c r="H411" s="105"/>
      <c r="I411" s="106">
        <f t="shared" ref="I411:I422" si="688">IF(+H411&gt;0,+D411*H411,+D411*F411*H411)</f>
        <v>0</v>
      </c>
      <c r="J411" s="29">
        <f t="shared" ref="J411:J422" si="689">+I411/J$2</f>
        <v>0</v>
      </c>
      <c r="K411" s="107"/>
      <c r="L411" s="108">
        <f t="shared" ref="L411:L422" si="690">+$J411*K411</f>
        <v>0</v>
      </c>
      <c r="M411" s="107"/>
      <c r="N411" s="108">
        <f t="shared" ref="N411:N422" si="691">+$J411*M411</f>
        <v>0</v>
      </c>
      <c r="O411" s="107"/>
      <c r="P411" s="108">
        <f t="shared" ref="P411:P422" si="692">+$J411*O411</f>
        <v>0</v>
      </c>
      <c r="Q411" s="107"/>
      <c r="R411" s="108">
        <f t="shared" ref="R411:R422" si="693">+$J411*Q411</f>
        <v>0</v>
      </c>
      <c r="S411" s="107"/>
      <c r="T411" s="108">
        <f t="shared" ref="T411:T422" si="694">+$J411*S411</f>
        <v>0</v>
      </c>
      <c r="U411" s="107"/>
      <c r="V411" s="108">
        <f t="shared" ref="V411:V422" si="695">+$J411*U411</f>
        <v>0</v>
      </c>
      <c r="W411" s="107"/>
      <c r="X411" s="108">
        <f t="shared" ref="X411:X422" si="696">+$J411*W411</f>
        <v>0</v>
      </c>
      <c r="Y411" s="107"/>
      <c r="Z411" s="108">
        <f t="shared" ref="Z411:Z422" si="697">+$J411*Y411</f>
        <v>0</v>
      </c>
      <c r="AA411" s="107"/>
      <c r="AB411" s="108">
        <f t="shared" ref="AB411:AB422" si="698">+$J411*AA411</f>
        <v>0</v>
      </c>
      <c r="AC411" s="107"/>
      <c r="AD411" s="108">
        <f t="shared" ref="AD411:AD422" si="699">+$J411*AC411</f>
        <v>0</v>
      </c>
      <c r="AE411" s="109">
        <f t="shared" ref="AE411:AE422" si="700">+L411+N411+P411+R411+T411+V411+X411+Z411+AB411+AD411</f>
        <v>0</v>
      </c>
      <c r="AF411" s="110"/>
      <c r="AG411" s="111"/>
      <c r="AH411" s="109">
        <f t="shared" ref="AH411:AH422" si="701">+J411-AE411</f>
        <v>0</v>
      </c>
      <c r="AJ411" s="111"/>
    </row>
    <row r="412" spans="1:36" x14ac:dyDescent="0.25">
      <c r="A412" s="101" t="str">
        <f t="shared" si="687"/>
        <v>N</v>
      </c>
      <c r="B412" s="31">
        <v>7000</v>
      </c>
      <c r="C412" s="27" t="s">
        <v>4</v>
      </c>
      <c r="D412" s="102"/>
      <c r="E412" s="103"/>
      <c r="F412" s="103"/>
      <c r="G412" s="104"/>
      <c r="H412" s="105"/>
      <c r="I412" s="106">
        <f t="shared" si="688"/>
        <v>0</v>
      </c>
      <c r="J412" s="29">
        <f t="shared" si="689"/>
        <v>0</v>
      </c>
      <c r="K412" s="107"/>
      <c r="L412" s="108">
        <f t="shared" si="690"/>
        <v>0</v>
      </c>
      <c r="M412" s="107"/>
      <c r="N412" s="108">
        <f t="shared" si="691"/>
        <v>0</v>
      </c>
      <c r="O412" s="107"/>
      <c r="P412" s="108">
        <f t="shared" si="692"/>
        <v>0</v>
      </c>
      <c r="Q412" s="107"/>
      <c r="R412" s="108">
        <f t="shared" si="693"/>
        <v>0</v>
      </c>
      <c r="S412" s="107"/>
      <c r="T412" s="108">
        <f t="shared" si="694"/>
        <v>0</v>
      </c>
      <c r="U412" s="107"/>
      <c r="V412" s="108">
        <f t="shared" si="695"/>
        <v>0</v>
      </c>
      <c r="W412" s="107"/>
      <c r="X412" s="108">
        <f t="shared" si="696"/>
        <v>0</v>
      </c>
      <c r="Y412" s="107"/>
      <c r="Z412" s="108">
        <f t="shared" si="697"/>
        <v>0</v>
      </c>
      <c r="AA412" s="107"/>
      <c r="AB412" s="108">
        <f t="shared" si="698"/>
        <v>0</v>
      </c>
      <c r="AC412" s="107"/>
      <c r="AD412" s="108">
        <f t="shared" si="699"/>
        <v>0</v>
      </c>
      <c r="AE412" s="109">
        <f t="shared" si="700"/>
        <v>0</v>
      </c>
      <c r="AF412" s="110"/>
      <c r="AG412" s="111"/>
      <c r="AH412" s="109">
        <f t="shared" si="701"/>
        <v>0</v>
      </c>
      <c r="AJ412" s="111"/>
    </row>
    <row r="413" spans="1:36" x14ac:dyDescent="0.25">
      <c r="A413" s="101" t="str">
        <f t="shared" si="687"/>
        <v>N</v>
      </c>
      <c r="B413" s="31">
        <v>7001</v>
      </c>
      <c r="C413" s="27" t="s">
        <v>215</v>
      </c>
      <c r="D413" s="102"/>
      <c r="E413" s="103"/>
      <c r="F413" s="103"/>
      <c r="G413" s="104"/>
      <c r="H413" s="105"/>
      <c r="I413" s="106">
        <f t="shared" si="688"/>
        <v>0</v>
      </c>
      <c r="J413" s="29">
        <f t="shared" si="689"/>
        <v>0</v>
      </c>
      <c r="K413" s="107"/>
      <c r="L413" s="108">
        <f t="shared" si="690"/>
        <v>0</v>
      </c>
      <c r="M413" s="107"/>
      <c r="N413" s="108">
        <f t="shared" si="691"/>
        <v>0</v>
      </c>
      <c r="O413" s="107"/>
      <c r="P413" s="108">
        <f t="shared" si="692"/>
        <v>0</v>
      </c>
      <c r="Q413" s="107"/>
      <c r="R413" s="108">
        <f t="shared" si="693"/>
        <v>0</v>
      </c>
      <c r="S413" s="107"/>
      <c r="T413" s="108">
        <f t="shared" si="694"/>
        <v>0</v>
      </c>
      <c r="U413" s="107"/>
      <c r="V413" s="108">
        <f t="shared" si="695"/>
        <v>0</v>
      </c>
      <c r="W413" s="107"/>
      <c r="X413" s="108">
        <f t="shared" si="696"/>
        <v>0</v>
      </c>
      <c r="Y413" s="107"/>
      <c r="Z413" s="108">
        <f t="shared" si="697"/>
        <v>0</v>
      </c>
      <c r="AA413" s="107"/>
      <c r="AB413" s="108">
        <f t="shared" si="698"/>
        <v>0</v>
      </c>
      <c r="AC413" s="107"/>
      <c r="AD413" s="108">
        <f t="shared" si="699"/>
        <v>0</v>
      </c>
      <c r="AE413" s="109">
        <f t="shared" si="700"/>
        <v>0</v>
      </c>
      <c r="AF413" s="110"/>
      <c r="AG413" s="111"/>
      <c r="AH413" s="109">
        <f t="shared" si="701"/>
        <v>0</v>
      </c>
      <c r="AJ413" s="111"/>
    </row>
    <row r="414" spans="1:36" x14ac:dyDescent="0.25">
      <c r="A414" s="101" t="str">
        <f t="shared" si="687"/>
        <v>N</v>
      </c>
      <c r="B414" s="31">
        <v>7002</v>
      </c>
      <c r="C414" s="27" t="s">
        <v>216</v>
      </c>
      <c r="D414" s="102"/>
      <c r="E414" s="103"/>
      <c r="F414" s="103"/>
      <c r="G414" s="104"/>
      <c r="H414" s="105"/>
      <c r="I414" s="106">
        <f t="shared" si="688"/>
        <v>0</v>
      </c>
      <c r="J414" s="29">
        <f t="shared" si="689"/>
        <v>0</v>
      </c>
      <c r="K414" s="107"/>
      <c r="L414" s="108">
        <f t="shared" si="690"/>
        <v>0</v>
      </c>
      <c r="M414" s="107"/>
      <c r="N414" s="108">
        <f t="shared" si="691"/>
        <v>0</v>
      </c>
      <c r="O414" s="107"/>
      <c r="P414" s="108">
        <f t="shared" si="692"/>
        <v>0</v>
      </c>
      <c r="Q414" s="107"/>
      <c r="R414" s="108">
        <f t="shared" si="693"/>
        <v>0</v>
      </c>
      <c r="S414" s="107"/>
      <c r="T414" s="108">
        <f t="shared" si="694"/>
        <v>0</v>
      </c>
      <c r="U414" s="107"/>
      <c r="V414" s="108">
        <f t="shared" si="695"/>
        <v>0</v>
      </c>
      <c r="W414" s="107"/>
      <c r="X414" s="108">
        <f t="shared" si="696"/>
        <v>0</v>
      </c>
      <c r="Y414" s="107"/>
      <c r="Z414" s="108">
        <f t="shared" si="697"/>
        <v>0</v>
      </c>
      <c r="AA414" s="107"/>
      <c r="AB414" s="108">
        <f t="shared" si="698"/>
        <v>0</v>
      </c>
      <c r="AC414" s="107"/>
      <c r="AD414" s="108">
        <f t="shared" si="699"/>
        <v>0</v>
      </c>
      <c r="AE414" s="109">
        <f t="shared" si="700"/>
        <v>0</v>
      </c>
      <c r="AF414" s="110"/>
      <c r="AG414" s="111"/>
      <c r="AH414" s="109">
        <f t="shared" si="701"/>
        <v>0</v>
      </c>
      <c r="AJ414" s="111"/>
    </row>
    <row r="415" spans="1:36" s="131" customFormat="1" x14ac:dyDescent="0.25">
      <c r="A415" s="124" t="str">
        <f t="shared" si="687"/>
        <v>N</v>
      </c>
      <c r="B415" s="31">
        <v>7003</v>
      </c>
      <c r="C415" s="125" t="s">
        <v>217</v>
      </c>
      <c r="D415" s="102"/>
      <c r="E415" s="103"/>
      <c r="F415" s="103"/>
      <c r="G415" s="104"/>
      <c r="H415" s="105"/>
      <c r="I415" s="126">
        <f t="shared" si="688"/>
        <v>0</v>
      </c>
      <c r="J415" s="29">
        <f t="shared" si="689"/>
        <v>0</v>
      </c>
      <c r="K415" s="107"/>
      <c r="L415" s="129">
        <f t="shared" si="690"/>
        <v>0</v>
      </c>
      <c r="M415" s="107"/>
      <c r="N415" s="129">
        <f t="shared" si="691"/>
        <v>0</v>
      </c>
      <c r="O415" s="107"/>
      <c r="P415" s="129">
        <f t="shared" si="692"/>
        <v>0</v>
      </c>
      <c r="Q415" s="107"/>
      <c r="R415" s="129">
        <f t="shared" si="693"/>
        <v>0</v>
      </c>
      <c r="S415" s="107"/>
      <c r="T415" s="129">
        <f t="shared" si="694"/>
        <v>0</v>
      </c>
      <c r="U415" s="107"/>
      <c r="V415" s="129">
        <f t="shared" si="695"/>
        <v>0</v>
      </c>
      <c r="W415" s="107"/>
      <c r="X415" s="129">
        <f t="shared" si="696"/>
        <v>0</v>
      </c>
      <c r="Y415" s="107"/>
      <c r="Z415" s="129">
        <f t="shared" si="697"/>
        <v>0</v>
      </c>
      <c r="AA415" s="107"/>
      <c r="AB415" s="129">
        <f t="shared" si="698"/>
        <v>0</v>
      </c>
      <c r="AC415" s="107"/>
      <c r="AD415" s="129">
        <f t="shared" si="699"/>
        <v>0</v>
      </c>
      <c r="AE415" s="109">
        <f t="shared" si="700"/>
        <v>0</v>
      </c>
      <c r="AF415" s="110"/>
      <c r="AG415" s="111"/>
      <c r="AH415" s="109">
        <f t="shared" si="701"/>
        <v>0</v>
      </c>
      <c r="AJ415" s="130"/>
    </row>
    <row r="416" spans="1:36" s="131" customFormat="1" x14ac:dyDescent="0.25">
      <c r="A416" s="124" t="str">
        <f t="shared" si="687"/>
        <v>Y</v>
      </c>
      <c r="B416" s="31">
        <v>7004</v>
      </c>
      <c r="C416" s="125" t="s">
        <v>218</v>
      </c>
      <c r="D416" s="102">
        <v>20</v>
      </c>
      <c r="E416" s="103" t="s">
        <v>898</v>
      </c>
      <c r="F416" s="103">
        <v>1</v>
      </c>
      <c r="G416" s="104">
        <v>1</v>
      </c>
      <c r="H416" s="105">
        <v>2066.5500000000002</v>
      </c>
      <c r="I416" s="126">
        <f t="shared" si="688"/>
        <v>41331</v>
      </c>
      <c r="J416" s="29">
        <f t="shared" si="689"/>
        <v>41331</v>
      </c>
      <c r="K416" s="107">
        <v>0.5</v>
      </c>
      <c r="L416" s="129">
        <f t="shared" si="690"/>
        <v>20665.5</v>
      </c>
      <c r="M416" s="107">
        <v>0.5</v>
      </c>
      <c r="N416" s="129">
        <f t="shared" si="691"/>
        <v>20665.5</v>
      </c>
      <c r="O416" s="107"/>
      <c r="P416" s="129">
        <f t="shared" si="692"/>
        <v>0</v>
      </c>
      <c r="Q416" s="107"/>
      <c r="R416" s="129">
        <f t="shared" si="693"/>
        <v>0</v>
      </c>
      <c r="S416" s="107"/>
      <c r="T416" s="129">
        <f t="shared" si="694"/>
        <v>0</v>
      </c>
      <c r="U416" s="107"/>
      <c r="V416" s="129">
        <f t="shared" si="695"/>
        <v>0</v>
      </c>
      <c r="W416" s="107"/>
      <c r="X416" s="129">
        <f t="shared" si="696"/>
        <v>0</v>
      </c>
      <c r="Y416" s="107"/>
      <c r="Z416" s="129">
        <f t="shared" si="697"/>
        <v>0</v>
      </c>
      <c r="AA416" s="107"/>
      <c r="AB416" s="129">
        <f t="shared" si="698"/>
        <v>0</v>
      </c>
      <c r="AC416" s="107"/>
      <c r="AD416" s="129">
        <f t="shared" si="699"/>
        <v>0</v>
      </c>
      <c r="AE416" s="109">
        <f t="shared" si="700"/>
        <v>41331</v>
      </c>
      <c r="AF416" s="110"/>
      <c r="AG416" s="111"/>
      <c r="AH416" s="109">
        <f t="shared" si="701"/>
        <v>0</v>
      </c>
      <c r="AJ416" s="130"/>
    </row>
    <row r="417" spans="1:36" x14ac:dyDescent="0.25">
      <c r="A417" s="101" t="str">
        <f t="shared" si="687"/>
        <v>N</v>
      </c>
      <c r="B417" s="31">
        <v>7005</v>
      </c>
      <c r="C417" s="27" t="s">
        <v>219</v>
      </c>
      <c r="D417" s="102"/>
      <c r="E417" s="103"/>
      <c r="F417" s="103"/>
      <c r="G417" s="104"/>
      <c r="H417" s="105"/>
      <c r="I417" s="106">
        <f t="shared" si="688"/>
        <v>0</v>
      </c>
      <c r="J417" s="29">
        <f t="shared" si="689"/>
        <v>0</v>
      </c>
      <c r="K417" s="107"/>
      <c r="L417" s="129">
        <f t="shared" si="690"/>
        <v>0</v>
      </c>
      <c r="M417" s="107"/>
      <c r="N417" s="108">
        <f t="shared" si="691"/>
        <v>0</v>
      </c>
      <c r="O417" s="107"/>
      <c r="P417" s="108">
        <f t="shared" si="692"/>
        <v>0</v>
      </c>
      <c r="Q417" s="107"/>
      <c r="R417" s="108">
        <f t="shared" si="693"/>
        <v>0</v>
      </c>
      <c r="S417" s="107"/>
      <c r="T417" s="108">
        <f t="shared" si="694"/>
        <v>0</v>
      </c>
      <c r="U417" s="107"/>
      <c r="V417" s="108">
        <f t="shared" si="695"/>
        <v>0</v>
      </c>
      <c r="W417" s="107"/>
      <c r="X417" s="108">
        <f t="shared" si="696"/>
        <v>0</v>
      </c>
      <c r="Y417" s="107"/>
      <c r="Z417" s="108">
        <f t="shared" si="697"/>
        <v>0</v>
      </c>
      <c r="AA417" s="107"/>
      <c r="AB417" s="108">
        <f t="shared" si="698"/>
        <v>0</v>
      </c>
      <c r="AC417" s="107"/>
      <c r="AD417" s="108">
        <f t="shared" si="699"/>
        <v>0</v>
      </c>
      <c r="AE417" s="109">
        <f t="shared" si="700"/>
        <v>0</v>
      </c>
      <c r="AF417" s="110"/>
      <c r="AG417" s="111"/>
      <c r="AH417" s="109">
        <f t="shared" si="701"/>
        <v>0</v>
      </c>
      <c r="AJ417" s="111"/>
    </row>
    <row r="418" spans="1:36" x14ac:dyDescent="0.25">
      <c r="A418" s="101" t="str">
        <f t="shared" si="687"/>
        <v>N</v>
      </c>
      <c r="B418" s="31">
        <v>7006</v>
      </c>
      <c r="C418" s="27" t="s">
        <v>220</v>
      </c>
      <c r="D418" s="102"/>
      <c r="E418" s="103"/>
      <c r="F418" s="103"/>
      <c r="G418" s="104"/>
      <c r="H418" s="105"/>
      <c r="I418" s="106">
        <f t="shared" si="688"/>
        <v>0</v>
      </c>
      <c r="J418" s="29">
        <f t="shared" si="689"/>
        <v>0</v>
      </c>
      <c r="K418" s="107"/>
      <c r="L418" s="108">
        <f t="shared" si="690"/>
        <v>0</v>
      </c>
      <c r="M418" s="107"/>
      <c r="N418" s="108">
        <f t="shared" si="691"/>
        <v>0</v>
      </c>
      <c r="O418" s="107"/>
      <c r="P418" s="108">
        <f t="shared" si="692"/>
        <v>0</v>
      </c>
      <c r="Q418" s="107"/>
      <c r="R418" s="108">
        <f t="shared" si="693"/>
        <v>0</v>
      </c>
      <c r="S418" s="107"/>
      <c r="T418" s="108">
        <f t="shared" si="694"/>
        <v>0</v>
      </c>
      <c r="U418" s="107"/>
      <c r="V418" s="108">
        <f t="shared" si="695"/>
        <v>0</v>
      </c>
      <c r="W418" s="107"/>
      <c r="X418" s="108">
        <f t="shared" si="696"/>
        <v>0</v>
      </c>
      <c r="Y418" s="107"/>
      <c r="Z418" s="108">
        <f t="shared" si="697"/>
        <v>0</v>
      </c>
      <c r="AA418" s="107"/>
      <c r="AB418" s="108">
        <f t="shared" si="698"/>
        <v>0</v>
      </c>
      <c r="AC418" s="107"/>
      <c r="AD418" s="108">
        <f t="shared" si="699"/>
        <v>0</v>
      </c>
      <c r="AE418" s="109">
        <f t="shared" si="700"/>
        <v>0</v>
      </c>
      <c r="AF418" s="110"/>
      <c r="AG418" s="111"/>
      <c r="AH418" s="109">
        <f t="shared" si="701"/>
        <v>0</v>
      </c>
      <c r="AJ418" s="111"/>
    </row>
    <row r="419" spans="1:36" x14ac:dyDescent="0.25">
      <c r="A419" s="101" t="str">
        <f t="shared" si="687"/>
        <v>N</v>
      </c>
      <c r="B419" s="31">
        <v>7007</v>
      </c>
      <c r="C419" s="27" t="s">
        <v>221</v>
      </c>
      <c r="D419" s="102"/>
      <c r="E419" s="103"/>
      <c r="F419" s="103"/>
      <c r="G419" s="104"/>
      <c r="H419" s="105"/>
      <c r="I419" s="106">
        <f t="shared" si="688"/>
        <v>0</v>
      </c>
      <c r="J419" s="29">
        <f t="shared" si="689"/>
        <v>0</v>
      </c>
      <c r="K419" s="107"/>
      <c r="L419" s="108">
        <f t="shared" si="690"/>
        <v>0</v>
      </c>
      <c r="M419" s="107"/>
      <c r="N419" s="108">
        <f t="shared" si="691"/>
        <v>0</v>
      </c>
      <c r="O419" s="107"/>
      <c r="P419" s="108">
        <f t="shared" si="692"/>
        <v>0</v>
      </c>
      <c r="Q419" s="107"/>
      <c r="R419" s="108">
        <f t="shared" si="693"/>
        <v>0</v>
      </c>
      <c r="S419" s="107"/>
      <c r="T419" s="108">
        <f t="shared" si="694"/>
        <v>0</v>
      </c>
      <c r="U419" s="107"/>
      <c r="V419" s="108">
        <f t="shared" si="695"/>
        <v>0</v>
      </c>
      <c r="W419" s="107"/>
      <c r="X419" s="108">
        <f t="shared" si="696"/>
        <v>0</v>
      </c>
      <c r="Y419" s="107"/>
      <c r="Z419" s="108">
        <f t="shared" si="697"/>
        <v>0</v>
      </c>
      <c r="AA419" s="107"/>
      <c r="AB419" s="108">
        <f t="shared" si="698"/>
        <v>0</v>
      </c>
      <c r="AC419" s="107"/>
      <c r="AD419" s="108">
        <f t="shared" si="699"/>
        <v>0</v>
      </c>
      <c r="AE419" s="109">
        <f t="shared" si="700"/>
        <v>0</v>
      </c>
      <c r="AF419" s="110"/>
      <c r="AG419" s="111"/>
      <c r="AH419" s="109">
        <f t="shared" si="701"/>
        <v>0</v>
      </c>
      <c r="AJ419" s="111"/>
    </row>
    <row r="420" spans="1:36" x14ac:dyDescent="0.25">
      <c r="A420" s="101" t="str">
        <f t="shared" si="687"/>
        <v>N</v>
      </c>
      <c r="B420" s="31">
        <v>7011</v>
      </c>
      <c r="C420" s="27" t="s">
        <v>222</v>
      </c>
      <c r="D420" s="102"/>
      <c r="E420" s="103"/>
      <c r="F420" s="103"/>
      <c r="G420" s="104"/>
      <c r="H420" s="105"/>
      <c r="I420" s="106">
        <f t="shared" si="688"/>
        <v>0</v>
      </c>
      <c r="J420" s="29">
        <f t="shared" si="689"/>
        <v>0</v>
      </c>
      <c r="K420" s="107"/>
      <c r="L420" s="108">
        <f t="shared" si="690"/>
        <v>0</v>
      </c>
      <c r="M420" s="107"/>
      <c r="N420" s="108">
        <f t="shared" si="691"/>
        <v>0</v>
      </c>
      <c r="O420" s="107"/>
      <c r="P420" s="108">
        <f t="shared" si="692"/>
        <v>0</v>
      </c>
      <c r="Q420" s="107"/>
      <c r="R420" s="108">
        <f t="shared" si="693"/>
        <v>0</v>
      </c>
      <c r="S420" s="107"/>
      <c r="T420" s="108">
        <f t="shared" si="694"/>
        <v>0</v>
      </c>
      <c r="U420" s="107"/>
      <c r="V420" s="108">
        <f t="shared" si="695"/>
        <v>0</v>
      </c>
      <c r="W420" s="107"/>
      <c r="X420" s="108">
        <f t="shared" si="696"/>
        <v>0</v>
      </c>
      <c r="Y420" s="107"/>
      <c r="Z420" s="108">
        <f t="shared" si="697"/>
        <v>0</v>
      </c>
      <c r="AA420" s="107"/>
      <c r="AB420" s="108">
        <f t="shared" si="698"/>
        <v>0</v>
      </c>
      <c r="AC420" s="107"/>
      <c r="AD420" s="108">
        <f t="shared" si="699"/>
        <v>0</v>
      </c>
      <c r="AE420" s="109">
        <f t="shared" si="700"/>
        <v>0</v>
      </c>
      <c r="AF420" s="110"/>
      <c r="AG420" s="111"/>
      <c r="AH420" s="109">
        <f t="shared" si="701"/>
        <v>0</v>
      </c>
      <c r="AJ420" s="111"/>
    </row>
    <row r="421" spans="1:36" x14ac:dyDescent="0.25">
      <c r="A421" s="101" t="str">
        <f t="shared" si="687"/>
        <v>N</v>
      </c>
      <c r="B421" s="31">
        <v>7015</v>
      </c>
      <c r="C421" s="27" t="s">
        <v>223</v>
      </c>
      <c r="D421" s="102"/>
      <c r="E421" s="103"/>
      <c r="F421" s="103"/>
      <c r="G421" s="104"/>
      <c r="H421" s="105"/>
      <c r="I421" s="106">
        <f t="shared" si="688"/>
        <v>0</v>
      </c>
      <c r="J421" s="29">
        <f t="shared" si="689"/>
        <v>0</v>
      </c>
      <c r="K421" s="107"/>
      <c r="L421" s="108">
        <f t="shared" si="690"/>
        <v>0</v>
      </c>
      <c r="M421" s="107"/>
      <c r="N421" s="108">
        <f t="shared" si="691"/>
        <v>0</v>
      </c>
      <c r="O421" s="107"/>
      <c r="P421" s="108">
        <f t="shared" si="692"/>
        <v>0</v>
      </c>
      <c r="Q421" s="107"/>
      <c r="R421" s="108">
        <f t="shared" si="693"/>
        <v>0</v>
      </c>
      <c r="S421" s="107"/>
      <c r="T421" s="108">
        <f t="shared" si="694"/>
        <v>0</v>
      </c>
      <c r="U421" s="107"/>
      <c r="V421" s="108">
        <f t="shared" si="695"/>
        <v>0</v>
      </c>
      <c r="W421" s="107"/>
      <c r="X421" s="108">
        <f t="shared" si="696"/>
        <v>0</v>
      </c>
      <c r="Y421" s="107"/>
      <c r="Z421" s="108">
        <f t="shared" si="697"/>
        <v>0</v>
      </c>
      <c r="AA421" s="107"/>
      <c r="AB421" s="108">
        <f t="shared" si="698"/>
        <v>0</v>
      </c>
      <c r="AC421" s="107"/>
      <c r="AD421" s="108">
        <f t="shared" si="699"/>
        <v>0</v>
      </c>
      <c r="AE421" s="109">
        <f t="shared" si="700"/>
        <v>0</v>
      </c>
      <c r="AF421" s="110"/>
      <c r="AG421" s="111"/>
      <c r="AH421" s="109">
        <f t="shared" si="701"/>
        <v>0</v>
      </c>
      <c r="AJ421" s="111"/>
    </row>
    <row r="422" spans="1:36" x14ac:dyDescent="0.25">
      <c r="A422" s="101" t="str">
        <f t="shared" si="687"/>
        <v>N</v>
      </c>
      <c r="B422" s="31">
        <v>7099</v>
      </c>
      <c r="C422" s="27" t="s">
        <v>224</v>
      </c>
      <c r="D422" s="102"/>
      <c r="E422" s="103"/>
      <c r="F422" s="103"/>
      <c r="G422" s="104"/>
      <c r="H422" s="105"/>
      <c r="I422" s="106">
        <f t="shared" si="688"/>
        <v>0</v>
      </c>
      <c r="J422" s="29">
        <f t="shared" si="689"/>
        <v>0</v>
      </c>
      <c r="K422" s="107"/>
      <c r="L422" s="108">
        <f t="shared" si="690"/>
        <v>0</v>
      </c>
      <c r="M422" s="107"/>
      <c r="N422" s="108">
        <f t="shared" si="691"/>
        <v>0</v>
      </c>
      <c r="O422" s="107"/>
      <c r="P422" s="108">
        <f t="shared" si="692"/>
        <v>0</v>
      </c>
      <c r="Q422" s="107"/>
      <c r="R422" s="108">
        <f t="shared" si="693"/>
        <v>0</v>
      </c>
      <c r="S422" s="107"/>
      <c r="T422" s="108">
        <f t="shared" si="694"/>
        <v>0</v>
      </c>
      <c r="U422" s="107"/>
      <c r="V422" s="108">
        <f t="shared" si="695"/>
        <v>0</v>
      </c>
      <c r="W422" s="107"/>
      <c r="X422" s="108">
        <f t="shared" si="696"/>
        <v>0</v>
      </c>
      <c r="Y422" s="107"/>
      <c r="Z422" s="108">
        <f t="shared" si="697"/>
        <v>0</v>
      </c>
      <c r="AA422" s="107"/>
      <c r="AB422" s="108">
        <f t="shared" si="698"/>
        <v>0</v>
      </c>
      <c r="AC422" s="107"/>
      <c r="AD422" s="108">
        <f t="shared" si="699"/>
        <v>0</v>
      </c>
      <c r="AE422" s="109">
        <f t="shared" si="700"/>
        <v>0</v>
      </c>
      <c r="AF422" s="110"/>
      <c r="AG422" s="111"/>
      <c r="AH422" s="109">
        <f t="shared" si="701"/>
        <v>0</v>
      </c>
      <c r="AJ422" s="111"/>
    </row>
    <row r="423" spans="1:36" x14ac:dyDescent="0.25">
      <c r="A423" s="101" t="str">
        <f t="shared" si="687"/>
        <v>N</v>
      </c>
      <c r="B423" s="32"/>
      <c r="C423" s="27"/>
      <c r="D423" s="114"/>
      <c r="E423" s="115"/>
      <c r="F423" s="115"/>
      <c r="G423" s="116"/>
      <c r="H423" s="116"/>
      <c r="I423" s="28"/>
      <c r="J423" s="29"/>
      <c r="K423" s="117"/>
      <c r="L423" s="108"/>
      <c r="M423" s="117"/>
      <c r="N423" s="108"/>
      <c r="O423" s="117"/>
      <c r="P423" s="108"/>
      <c r="Q423" s="117"/>
      <c r="R423" s="108"/>
      <c r="S423" s="117"/>
      <c r="T423" s="108"/>
      <c r="U423" s="117"/>
      <c r="V423" s="108"/>
      <c r="W423" s="117"/>
      <c r="X423" s="108"/>
      <c r="Y423" s="117"/>
      <c r="Z423" s="108"/>
      <c r="AA423" s="117"/>
      <c r="AB423" s="108"/>
      <c r="AC423" s="117"/>
      <c r="AD423" s="108"/>
      <c r="AE423" s="109"/>
      <c r="AF423" s="110"/>
      <c r="AG423" s="111"/>
      <c r="AH423" s="109"/>
      <c r="AJ423" s="111"/>
    </row>
    <row r="424" spans="1:36" s="10" customFormat="1" x14ac:dyDescent="0.25">
      <c r="A424" s="1" t="str">
        <f t="shared" si="687"/>
        <v>Y</v>
      </c>
      <c r="B424" s="21">
        <v>710</v>
      </c>
      <c r="C424" s="22" t="s">
        <v>5</v>
      </c>
      <c r="D424" s="97"/>
      <c r="E424" s="22"/>
      <c r="F424" s="22"/>
      <c r="G424" s="23"/>
      <c r="H424" s="23"/>
      <c r="I424" s="23"/>
      <c r="J424" s="24">
        <f>ROUND(SUBTOTAL(9,J425:J464),0)</f>
        <v>29508</v>
      </c>
      <c r="K424" s="98"/>
      <c r="L424" s="99">
        <f>ROUND(SUBTOTAL(9,L425:L464),0)</f>
        <v>5902</v>
      </c>
      <c r="M424" s="98"/>
      <c r="N424" s="99">
        <f t="shared" ref="N424:AD424" si="702">SUBTOTAL(9,N425:N464)</f>
        <v>19039.900000000001</v>
      </c>
      <c r="O424" s="98"/>
      <c r="P424" s="99">
        <f t="shared" ref="P424" si="703">SUBTOTAL(9,P425:P464)</f>
        <v>0</v>
      </c>
      <c r="Q424" s="98"/>
      <c r="R424" s="99">
        <f t="shared" ref="R424" si="704">SUBTOTAL(9,R425:R464)</f>
        <v>0</v>
      </c>
      <c r="S424" s="98"/>
      <c r="T424" s="99">
        <f t="shared" ref="T424" si="705">SUBTOTAL(9,T425:T464)</f>
        <v>0</v>
      </c>
      <c r="U424" s="98"/>
      <c r="V424" s="99">
        <f t="shared" ref="V424" si="706">SUBTOTAL(9,V425:V464)</f>
        <v>0</v>
      </c>
      <c r="W424" s="98"/>
      <c r="X424" s="99">
        <f t="shared" ref="X424" si="707">SUBTOTAL(9,X425:X464)</f>
        <v>0</v>
      </c>
      <c r="Y424" s="98"/>
      <c r="Z424" s="99">
        <f t="shared" ref="Z424" si="708">SUBTOTAL(9,Z425:Z464)</f>
        <v>0</v>
      </c>
      <c r="AA424" s="98"/>
      <c r="AB424" s="99">
        <f t="shared" ref="AB424" si="709">SUBTOTAL(9,AB425:AB464)</f>
        <v>0</v>
      </c>
      <c r="AC424" s="98"/>
      <c r="AD424" s="99">
        <f t="shared" si="702"/>
        <v>0</v>
      </c>
      <c r="AE424" s="100">
        <f>SUBTOTAL(9,AE425:AE464)</f>
        <v>24941.5</v>
      </c>
      <c r="AF424" s="8"/>
      <c r="AG424" s="4"/>
      <c r="AH424" s="100">
        <f>SUBTOTAL(9,AH425:AH464)</f>
        <v>4566.4999999999982</v>
      </c>
      <c r="AJ424" s="4"/>
    </row>
    <row r="425" spans="1:36" x14ac:dyDescent="0.25">
      <c r="A425" s="101" t="str">
        <f t="shared" si="687"/>
        <v>N</v>
      </c>
      <c r="B425" s="26">
        <v>710</v>
      </c>
      <c r="C425" s="27" t="s">
        <v>5</v>
      </c>
      <c r="D425" s="102"/>
      <c r="E425" s="103"/>
      <c r="F425" s="103"/>
      <c r="G425" s="104"/>
      <c r="H425" s="105"/>
      <c r="I425" s="106">
        <f t="shared" ref="I425:I463" si="710">IF(+H425&gt;0,+D425*H425,+D425*F425*H425)</f>
        <v>0</v>
      </c>
      <c r="J425" s="29">
        <f t="shared" ref="J425:J463" si="711">+I425/J$2</f>
        <v>0</v>
      </c>
      <c r="K425" s="107"/>
      <c r="L425" s="108">
        <f t="shared" ref="L425:L463" si="712">+$J425*K425</f>
        <v>0</v>
      </c>
      <c r="M425" s="107"/>
      <c r="N425" s="108">
        <f t="shared" ref="N425:N463" si="713">+$J425*M425</f>
        <v>0</v>
      </c>
      <c r="O425" s="107"/>
      <c r="P425" s="108">
        <f t="shared" ref="P425:P463" si="714">+$J425*O425</f>
        <v>0</v>
      </c>
      <c r="Q425" s="107"/>
      <c r="R425" s="108">
        <f t="shared" ref="R425:R463" si="715">+$J425*Q425</f>
        <v>0</v>
      </c>
      <c r="S425" s="107"/>
      <c r="T425" s="108">
        <f t="shared" ref="T425:T463" si="716">+$J425*S425</f>
        <v>0</v>
      </c>
      <c r="U425" s="107"/>
      <c r="V425" s="108">
        <f t="shared" ref="V425:V463" si="717">+$J425*U425</f>
        <v>0</v>
      </c>
      <c r="W425" s="107"/>
      <c r="X425" s="108">
        <f t="shared" ref="X425:X463" si="718">+$J425*W425</f>
        <v>0</v>
      </c>
      <c r="Y425" s="107"/>
      <c r="Z425" s="108">
        <f t="shared" ref="Z425:Z463" si="719">+$J425*Y425</f>
        <v>0</v>
      </c>
      <c r="AA425" s="107"/>
      <c r="AB425" s="108">
        <f t="shared" ref="AB425:AB463" si="720">+$J425*AA425</f>
        <v>0</v>
      </c>
      <c r="AC425" s="107"/>
      <c r="AD425" s="108">
        <f t="shared" ref="AD425:AD463" si="721">+$J425*AC425</f>
        <v>0</v>
      </c>
      <c r="AE425" s="109">
        <f t="shared" ref="AE425:AE463" si="722">+L425+N425+P425+R425+T425+V425+X425+Z425+AB425+AD425</f>
        <v>0</v>
      </c>
      <c r="AF425" s="110"/>
      <c r="AG425" s="111"/>
      <c r="AH425" s="109">
        <f t="shared" ref="AH425:AH463" si="723">+J425-AE425</f>
        <v>0</v>
      </c>
      <c r="AJ425" s="111"/>
    </row>
    <row r="426" spans="1:36" x14ac:dyDescent="0.25">
      <c r="A426" s="101" t="str">
        <f t="shared" si="687"/>
        <v>N</v>
      </c>
      <c r="B426" s="31">
        <v>7100</v>
      </c>
      <c r="C426" s="27" t="s">
        <v>5</v>
      </c>
      <c r="D426" s="102"/>
      <c r="E426" s="103"/>
      <c r="F426" s="103"/>
      <c r="G426" s="104"/>
      <c r="H426" s="105"/>
      <c r="I426" s="106">
        <f t="shared" si="710"/>
        <v>0</v>
      </c>
      <c r="J426" s="29">
        <f t="shared" si="711"/>
        <v>0</v>
      </c>
      <c r="K426" s="107"/>
      <c r="L426" s="108">
        <f t="shared" si="712"/>
        <v>0</v>
      </c>
      <c r="M426" s="107"/>
      <c r="N426" s="108">
        <f t="shared" si="713"/>
        <v>0</v>
      </c>
      <c r="O426" s="107"/>
      <c r="P426" s="108">
        <f t="shared" si="714"/>
        <v>0</v>
      </c>
      <c r="Q426" s="107"/>
      <c r="R426" s="108">
        <f t="shared" si="715"/>
        <v>0</v>
      </c>
      <c r="S426" s="107"/>
      <c r="T426" s="108">
        <f t="shared" si="716"/>
        <v>0</v>
      </c>
      <c r="U426" s="107"/>
      <c r="V426" s="108">
        <f t="shared" si="717"/>
        <v>0</v>
      </c>
      <c r="W426" s="107"/>
      <c r="X426" s="108">
        <f t="shared" si="718"/>
        <v>0</v>
      </c>
      <c r="Y426" s="107"/>
      <c r="Z426" s="108">
        <f t="shared" si="719"/>
        <v>0</v>
      </c>
      <c r="AA426" s="107"/>
      <c r="AB426" s="108">
        <f t="shared" si="720"/>
        <v>0</v>
      </c>
      <c r="AC426" s="107"/>
      <c r="AD426" s="108">
        <f t="shared" si="721"/>
        <v>0</v>
      </c>
      <c r="AE426" s="109">
        <f t="shared" si="722"/>
        <v>0</v>
      </c>
      <c r="AF426" s="110"/>
      <c r="AG426" s="111"/>
      <c r="AH426" s="109">
        <f t="shared" si="723"/>
        <v>0</v>
      </c>
      <c r="AJ426" s="111"/>
    </row>
    <row r="427" spans="1:36" x14ac:dyDescent="0.25">
      <c r="A427" s="101" t="str">
        <f t="shared" si="687"/>
        <v>N</v>
      </c>
      <c r="B427" s="41">
        <v>6800</v>
      </c>
      <c r="C427" s="27" t="s">
        <v>490</v>
      </c>
      <c r="D427" s="102"/>
      <c r="E427" s="103"/>
      <c r="F427" s="103"/>
      <c r="G427" s="104"/>
      <c r="H427" s="105"/>
      <c r="I427" s="106">
        <f t="shared" si="710"/>
        <v>0</v>
      </c>
      <c r="J427" s="29">
        <f t="shared" si="711"/>
        <v>0</v>
      </c>
      <c r="K427" s="107"/>
      <c r="L427" s="108">
        <f t="shared" si="712"/>
        <v>0</v>
      </c>
      <c r="M427" s="107"/>
      <c r="N427" s="108">
        <f t="shared" si="713"/>
        <v>0</v>
      </c>
      <c r="O427" s="107"/>
      <c r="P427" s="108">
        <f t="shared" si="714"/>
        <v>0</v>
      </c>
      <c r="Q427" s="107"/>
      <c r="R427" s="108">
        <f t="shared" si="715"/>
        <v>0</v>
      </c>
      <c r="S427" s="107"/>
      <c r="T427" s="108">
        <f t="shared" si="716"/>
        <v>0</v>
      </c>
      <c r="U427" s="107"/>
      <c r="V427" s="108">
        <f t="shared" si="717"/>
        <v>0</v>
      </c>
      <c r="W427" s="107"/>
      <c r="X427" s="108">
        <f t="shared" si="718"/>
        <v>0</v>
      </c>
      <c r="Y427" s="107"/>
      <c r="Z427" s="108">
        <f t="shared" si="719"/>
        <v>0</v>
      </c>
      <c r="AA427" s="107"/>
      <c r="AB427" s="108">
        <f t="shared" si="720"/>
        <v>0</v>
      </c>
      <c r="AC427" s="107"/>
      <c r="AD427" s="108">
        <f t="shared" si="721"/>
        <v>0</v>
      </c>
      <c r="AE427" s="109">
        <f t="shared" si="722"/>
        <v>0</v>
      </c>
      <c r="AF427" s="110"/>
      <c r="AG427" s="111"/>
      <c r="AH427" s="109">
        <f t="shared" si="723"/>
        <v>0</v>
      </c>
      <c r="AJ427" s="111"/>
    </row>
    <row r="428" spans="1:36" x14ac:dyDescent="0.25">
      <c r="A428" s="101" t="str">
        <f t="shared" si="687"/>
        <v>N</v>
      </c>
      <c r="B428" s="41">
        <v>7009</v>
      </c>
      <c r="C428" s="27" t="s">
        <v>490</v>
      </c>
      <c r="D428" s="102"/>
      <c r="E428" s="103"/>
      <c r="F428" s="103"/>
      <c r="G428" s="104"/>
      <c r="H428" s="105"/>
      <c r="I428" s="106">
        <f t="shared" si="710"/>
        <v>0</v>
      </c>
      <c r="J428" s="29">
        <f t="shared" si="711"/>
        <v>0</v>
      </c>
      <c r="K428" s="107"/>
      <c r="L428" s="108">
        <f t="shared" si="712"/>
        <v>0</v>
      </c>
      <c r="M428" s="107"/>
      <c r="N428" s="108">
        <f t="shared" si="713"/>
        <v>0</v>
      </c>
      <c r="O428" s="107"/>
      <c r="P428" s="108">
        <f t="shared" si="714"/>
        <v>0</v>
      </c>
      <c r="Q428" s="107"/>
      <c r="R428" s="108">
        <f t="shared" si="715"/>
        <v>0</v>
      </c>
      <c r="S428" s="107"/>
      <c r="T428" s="108">
        <f t="shared" si="716"/>
        <v>0</v>
      </c>
      <c r="U428" s="107"/>
      <c r="V428" s="108">
        <f t="shared" si="717"/>
        <v>0</v>
      </c>
      <c r="W428" s="107"/>
      <c r="X428" s="108">
        <f t="shared" si="718"/>
        <v>0</v>
      </c>
      <c r="Y428" s="107"/>
      <c r="Z428" s="108">
        <f t="shared" si="719"/>
        <v>0</v>
      </c>
      <c r="AA428" s="107"/>
      <c r="AB428" s="108">
        <f t="shared" si="720"/>
        <v>0</v>
      </c>
      <c r="AC428" s="107"/>
      <c r="AD428" s="108">
        <f t="shared" si="721"/>
        <v>0</v>
      </c>
      <c r="AE428" s="109">
        <f t="shared" si="722"/>
        <v>0</v>
      </c>
      <c r="AF428" s="110"/>
      <c r="AG428" s="111"/>
      <c r="AH428" s="109">
        <f t="shared" si="723"/>
        <v>0</v>
      </c>
      <c r="AJ428" s="111"/>
    </row>
    <row r="429" spans="1:36" x14ac:dyDescent="0.25">
      <c r="A429" s="101" t="str">
        <f t="shared" si="687"/>
        <v>N</v>
      </c>
      <c r="B429" s="41">
        <v>7101</v>
      </c>
      <c r="C429" s="27" t="s">
        <v>225</v>
      </c>
      <c r="D429" s="102"/>
      <c r="E429" s="103"/>
      <c r="F429" s="103"/>
      <c r="G429" s="104"/>
      <c r="H429" s="105"/>
      <c r="I429" s="106">
        <f t="shared" si="710"/>
        <v>0</v>
      </c>
      <c r="J429" s="29">
        <f t="shared" si="711"/>
        <v>0</v>
      </c>
      <c r="K429" s="107"/>
      <c r="L429" s="108">
        <f t="shared" si="712"/>
        <v>0</v>
      </c>
      <c r="M429" s="107"/>
      <c r="N429" s="108">
        <f t="shared" si="713"/>
        <v>0</v>
      </c>
      <c r="O429" s="107"/>
      <c r="P429" s="108">
        <f t="shared" si="714"/>
        <v>0</v>
      </c>
      <c r="Q429" s="107"/>
      <c r="R429" s="108">
        <f t="shared" si="715"/>
        <v>0</v>
      </c>
      <c r="S429" s="107"/>
      <c r="T429" s="108">
        <f t="shared" si="716"/>
        <v>0</v>
      </c>
      <c r="U429" s="107"/>
      <c r="V429" s="108">
        <f t="shared" si="717"/>
        <v>0</v>
      </c>
      <c r="W429" s="107"/>
      <c r="X429" s="108">
        <f t="shared" si="718"/>
        <v>0</v>
      </c>
      <c r="Y429" s="107"/>
      <c r="Z429" s="108">
        <f t="shared" si="719"/>
        <v>0</v>
      </c>
      <c r="AA429" s="107"/>
      <c r="AB429" s="108">
        <f t="shared" si="720"/>
        <v>0</v>
      </c>
      <c r="AC429" s="107"/>
      <c r="AD429" s="108">
        <f t="shared" si="721"/>
        <v>0</v>
      </c>
      <c r="AE429" s="109">
        <f t="shared" si="722"/>
        <v>0</v>
      </c>
      <c r="AF429" s="110"/>
      <c r="AG429" s="111"/>
      <c r="AH429" s="109">
        <f t="shared" si="723"/>
        <v>0</v>
      </c>
      <c r="AJ429" s="111"/>
    </row>
    <row r="430" spans="1:36" x14ac:dyDescent="0.25">
      <c r="A430" s="101" t="str">
        <f t="shared" si="687"/>
        <v>N</v>
      </c>
      <c r="B430" s="41">
        <v>7102</v>
      </c>
      <c r="C430" s="27" t="s">
        <v>491</v>
      </c>
      <c r="D430" s="102"/>
      <c r="E430" s="103"/>
      <c r="F430" s="103"/>
      <c r="G430" s="104"/>
      <c r="H430" s="105"/>
      <c r="I430" s="106">
        <f t="shared" si="710"/>
        <v>0</v>
      </c>
      <c r="J430" s="29">
        <f t="shared" si="711"/>
        <v>0</v>
      </c>
      <c r="K430" s="107"/>
      <c r="L430" s="108">
        <f t="shared" si="712"/>
        <v>0</v>
      </c>
      <c r="M430" s="107"/>
      <c r="N430" s="108">
        <f t="shared" si="713"/>
        <v>0</v>
      </c>
      <c r="O430" s="107"/>
      <c r="P430" s="108">
        <f t="shared" si="714"/>
        <v>0</v>
      </c>
      <c r="Q430" s="107"/>
      <c r="R430" s="108">
        <f t="shared" si="715"/>
        <v>0</v>
      </c>
      <c r="S430" s="107"/>
      <c r="T430" s="108">
        <f t="shared" si="716"/>
        <v>0</v>
      </c>
      <c r="U430" s="107"/>
      <c r="V430" s="108">
        <f t="shared" si="717"/>
        <v>0</v>
      </c>
      <c r="W430" s="107"/>
      <c r="X430" s="108">
        <f t="shared" si="718"/>
        <v>0</v>
      </c>
      <c r="Y430" s="107"/>
      <c r="Z430" s="108">
        <f t="shared" si="719"/>
        <v>0</v>
      </c>
      <c r="AA430" s="107"/>
      <c r="AB430" s="108">
        <f t="shared" si="720"/>
        <v>0</v>
      </c>
      <c r="AC430" s="107"/>
      <c r="AD430" s="108">
        <f t="shared" si="721"/>
        <v>0</v>
      </c>
      <c r="AE430" s="109">
        <f t="shared" si="722"/>
        <v>0</v>
      </c>
      <c r="AF430" s="110"/>
      <c r="AG430" s="111"/>
      <c r="AH430" s="109">
        <f t="shared" si="723"/>
        <v>0</v>
      </c>
      <c r="AJ430" s="111"/>
    </row>
    <row r="431" spans="1:36" x14ac:dyDescent="0.25">
      <c r="A431" s="101" t="str">
        <f t="shared" si="687"/>
        <v>N</v>
      </c>
      <c r="B431" s="41">
        <v>7103</v>
      </c>
      <c r="C431" s="27" t="s">
        <v>226</v>
      </c>
      <c r="D431" s="102"/>
      <c r="E431" s="103"/>
      <c r="F431" s="103"/>
      <c r="G431" s="104"/>
      <c r="H431" s="105"/>
      <c r="I431" s="106">
        <f t="shared" si="710"/>
        <v>0</v>
      </c>
      <c r="J431" s="29">
        <f t="shared" si="711"/>
        <v>0</v>
      </c>
      <c r="K431" s="107"/>
      <c r="L431" s="108">
        <f t="shared" si="712"/>
        <v>0</v>
      </c>
      <c r="M431" s="107"/>
      <c r="N431" s="108">
        <f t="shared" si="713"/>
        <v>0</v>
      </c>
      <c r="O431" s="107"/>
      <c r="P431" s="108">
        <f t="shared" si="714"/>
        <v>0</v>
      </c>
      <c r="Q431" s="107"/>
      <c r="R431" s="108">
        <f t="shared" si="715"/>
        <v>0</v>
      </c>
      <c r="S431" s="107"/>
      <c r="T431" s="108">
        <f t="shared" si="716"/>
        <v>0</v>
      </c>
      <c r="U431" s="107"/>
      <c r="V431" s="108">
        <f t="shared" si="717"/>
        <v>0</v>
      </c>
      <c r="W431" s="107"/>
      <c r="X431" s="108">
        <f t="shared" si="718"/>
        <v>0</v>
      </c>
      <c r="Y431" s="107"/>
      <c r="Z431" s="108">
        <f t="shared" si="719"/>
        <v>0</v>
      </c>
      <c r="AA431" s="107"/>
      <c r="AB431" s="108">
        <f t="shared" si="720"/>
        <v>0</v>
      </c>
      <c r="AC431" s="107"/>
      <c r="AD431" s="108">
        <f t="shared" si="721"/>
        <v>0</v>
      </c>
      <c r="AE431" s="109">
        <f t="shared" si="722"/>
        <v>0</v>
      </c>
      <c r="AF431" s="110"/>
      <c r="AG431" s="111"/>
      <c r="AH431" s="109">
        <f t="shared" si="723"/>
        <v>0</v>
      </c>
      <c r="AJ431" s="111"/>
    </row>
    <row r="432" spans="1:36" x14ac:dyDescent="0.25">
      <c r="A432" s="101" t="str">
        <f t="shared" si="687"/>
        <v>N</v>
      </c>
      <c r="B432" s="41">
        <v>7104</v>
      </c>
      <c r="C432" s="27" t="s">
        <v>227</v>
      </c>
      <c r="D432" s="102"/>
      <c r="E432" s="103"/>
      <c r="F432" s="103"/>
      <c r="G432" s="104"/>
      <c r="H432" s="105"/>
      <c r="I432" s="106">
        <f t="shared" si="710"/>
        <v>0</v>
      </c>
      <c r="J432" s="29">
        <f t="shared" si="711"/>
        <v>0</v>
      </c>
      <c r="K432" s="107"/>
      <c r="L432" s="108">
        <f t="shared" si="712"/>
        <v>0</v>
      </c>
      <c r="M432" s="107"/>
      <c r="N432" s="108">
        <f t="shared" si="713"/>
        <v>0</v>
      </c>
      <c r="O432" s="107"/>
      <c r="P432" s="108">
        <f t="shared" si="714"/>
        <v>0</v>
      </c>
      <c r="Q432" s="107"/>
      <c r="R432" s="108">
        <f t="shared" si="715"/>
        <v>0</v>
      </c>
      <c r="S432" s="107"/>
      <c r="T432" s="108">
        <f t="shared" si="716"/>
        <v>0</v>
      </c>
      <c r="U432" s="107"/>
      <c r="V432" s="108">
        <f t="shared" si="717"/>
        <v>0</v>
      </c>
      <c r="W432" s="107"/>
      <c r="X432" s="108">
        <f t="shared" si="718"/>
        <v>0</v>
      </c>
      <c r="Y432" s="107"/>
      <c r="Z432" s="108">
        <f t="shared" si="719"/>
        <v>0</v>
      </c>
      <c r="AA432" s="107"/>
      <c r="AB432" s="108">
        <f t="shared" si="720"/>
        <v>0</v>
      </c>
      <c r="AC432" s="107"/>
      <c r="AD432" s="108">
        <f t="shared" si="721"/>
        <v>0</v>
      </c>
      <c r="AE432" s="109">
        <f t="shared" si="722"/>
        <v>0</v>
      </c>
      <c r="AF432" s="110"/>
      <c r="AG432" s="111"/>
      <c r="AH432" s="109">
        <f t="shared" si="723"/>
        <v>0</v>
      </c>
      <c r="AJ432" s="111"/>
    </row>
    <row r="433" spans="1:36" x14ac:dyDescent="0.25">
      <c r="A433" s="101" t="str">
        <f t="shared" si="687"/>
        <v>N</v>
      </c>
      <c r="B433" s="41">
        <v>7105</v>
      </c>
      <c r="C433" s="27" t="s">
        <v>228</v>
      </c>
      <c r="D433" s="102"/>
      <c r="E433" s="103"/>
      <c r="F433" s="103"/>
      <c r="G433" s="104"/>
      <c r="H433" s="105"/>
      <c r="I433" s="106">
        <f t="shared" si="710"/>
        <v>0</v>
      </c>
      <c r="J433" s="29">
        <f t="shared" si="711"/>
        <v>0</v>
      </c>
      <c r="K433" s="107"/>
      <c r="L433" s="108">
        <f t="shared" si="712"/>
        <v>0</v>
      </c>
      <c r="M433" s="107"/>
      <c r="N433" s="108">
        <f t="shared" si="713"/>
        <v>0</v>
      </c>
      <c r="O433" s="107"/>
      <c r="P433" s="108">
        <f t="shared" si="714"/>
        <v>0</v>
      </c>
      <c r="Q433" s="107"/>
      <c r="R433" s="108">
        <f t="shared" si="715"/>
        <v>0</v>
      </c>
      <c r="S433" s="107"/>
      <c r="T433" s="108">
        <f t="shared" si="716"/>
        <v>0</v>
      </c>
      <c r="U433" s="107"/>
      <c r="V433" s="108">
        <f t="shared" si="717"/>
        <v>0</v>
      </c>
      <c r="W433" s="107"/>
      <c r="X433" s="108">
        <f t="shared" si="718"/>
        <v>0</v>
      </c>
      <c r="Y433" s="107"/>
      <c r="Z433" s="108">
        <f t="shared" si="719"/>
        <v>0</v>
      </c>
      <c r="AA433" s="107"/>
      <c r="AB433" s="108">
        <f t="shared" si="720"/>
        <v>0</v>
      </c>
      <c r="AC433" s="107"/>
      <c r="AD433" s="108">
        <f t="shared" si="721"/>
        <v>0</v>
      </c>
      <c r="AE433" s="109">
        <f t="shared" si="722"/>
        <v>0</v>
      </c>
      <c r="AF433" s="110"/>
      <c r="AG433" s="111"/>
      <c r="AH433" s="109">
        <f t="shared" si="723"/>
        <v>0</v>
      </c>
      <c r="AJ433" s="111"/>
    </row>
    <row r="434" spans="1:36" x14ac:dyDescent="0.25">
      <c r="A434" s="101" t="str">
        <f t="shared" si="687"/>
        <v>N</v>
      </c>
      <c r="B434" s="41">
        <v>7106</v>
      </c>
      <c r="C434" s="27" t="s">
        <v>229</v>
      </c>
      <c r="D434" s="102"/>
      <c r="E434" s="103"/>
      <c r="F434" s="103"/>
      <c r="G434" s="104"/>
      <c r="H434" s="105"/>
      <c r="I434" s="106">
        <f t="shared" si="710"/>
        <v>0</v>
      </c>
      <c r="J434" s="29">
        <f t="shared" si="711"/>
        <v>0</v>
      </c>
      <c r="K434" s="107"/>
      <c r="L434" s="108">
        <f t="shared" si="712"/>
        <v>0</v>
      </c>
      <c r="M434" s="107"/>
      <c r="N434" s="108">
        <f t="shared" si="713"/>
        <v>0</v>
      </c>
      <c r="O434" s="107"/>
      <c r="P434" s="108">
        <f t="shared" si="714"/>
        <v>0</v>
      </c>
      <c r="Q434" s="107"/>
      <c r="R434" s="108">
        <f t="shared" si="715"/>
        <v>0</v>
      </c>
      <c r="S434" s="107"/>
      <c r="T434" s="108">
        <f t="shared" si="716"/>
        <v>0</v>
      </c>
      <c r="U434" s="107"/>
      <c r="V434" s="108">
        <f t="shared" si="717"/>
        <v>0</v>
      </c>
      <c r="W434" s="107"/>
      <c r="X434" s="108">
        <f t="shared" si="718"/>
        <v>0</v>
      </c>
      <c r="Y434" s="107"/>
      <c r="Z434" s="108">
        <f t="shared" si="719"/>
        <v>0</v>
      </c>
      <c r="AA434" s="107"/>
      <c r="AB434" s="108">
        <f t="shared" si="720"/>
        <v>0</v>
      </c>
      <c r="AC434" s="107"/>
      <c r="AD434" s="108">
        <f t="shared" si="721"/>
        <v>0</v>
      </c>
      <c r="AE434" s="109">
        <f t="shared" si="722"/>
        <v>0</v>
      </c>
      <c r="AF434" s="110"/>
      <c r="AG434" s="111"/>
      <c r="AH434" s="109">
        <f t="shared" si="723"/>
        <v>0</v>
      </c>
      <c r="AJ434" s="111"/>
    </row>
    <row r="435" spans="1:36" s="131" customFormat="1" x14ac:dyDescent="0.25">
      <c r="A435" s="124"/>
      <c r="B435" s="41">
        <v>7107</v>
      </c>
      <c r="C435" s="125" t="s">
        <v>230</v>
      </c>
      <c r="D435" s="102">
        <v>201</v>
      </c>
      <c r="E435" s="103" t="s">
        <v>883</v>
      </c>
      <c r="F435" s="103">
        <v>1</v>
      </c>
      <c r="G435" s="104">
        <v>1</v>
      </c>
      <c r="H435" s="105">
        <v>55.930348258706466</v>
      </c>
      <c r="I435" s="126">
        <f t="shared" si="710"/>
        <v>11242</v>
      </c>
      <c r="J435" s="29">
        <f t="shared" si="711"/>
        <v>11242</v>
      </c>
      <c r="K435" s="107">
        <v>0.2</v>
      </c>
      <c r="L435" s="108">
        <f t="shared" si="712"/>
        <v>2248.4</v>
      </c>
      <c r="M435" s="107">
        <v>0.8</v>
      </c>
      <c r="N435" s="108">
        <f t="shared" si="713"/>
        <v>8993.6</v>
      </c>
      <c r="O435" s="107"/>
      <c r="P435" s="108">
        <f t="shared" si="714"/>
        <v>0</v>
      </c>
      <c r="Q435" s="107"/>
      <c r="R435" s="129">
        <f t="shared" si="715"/>
        <v>0</v>
      </c>
      <c r="S435" s="107"/>
      <c r="T435" s="129">
        <f t="shared" si="716"/>
        <v>0</v>
      </c>
      <c r="U435" s="107"/>
      <c r="V435" s="129">
        <f t="shared" si="717"/>
        <v>0</v>
      </c>
      <c r="W435" s="107"/>
      <c r="X435" s="129">
        <f t="shared" si="718"/>
        <v>0</v>
      </c>
      <c r="Y435" s="107"/>
      <c r="Z435" s="129">
        <f t="shared" si="719"/>
        <v>0</v>
      </c>
      <c r="AA435" s="107"/>
      <c r="AB435" s="129">
        <f t="shared" si="720"/>
        <v>0</v>
      </c>
      <c r="AC435" s="107"/>
      <c r="AD435" s="129">
        <f t="shared" si="721"/>
        <v>0</v>
      </c>
      <c r="AE435" s="109">
        <f t="shared" si="722"/>
        <v>11242</v>
      </c>
      <c r="AF435" s="110"/>
      <c r="AG435" s="111"/>
      <c r="AH435" s="109">
        <f t="shared" si="723"/>
        <v>0</v>
      </c>
      <c r="AJ435" s="130"/>
    </row>
    <row r="436" spans="1:36" x14ac:dyDescent="0.25">
      <c r="A436" s="101" t="str">
        <f t="shared" si="687"/>
        <v>N</v>
      </c>
      <c r="B436" s="41">
        <v>7108</v>
      </c>
      <c r="C436" s="27" t="s">
        <v>231</v>
      </c>
      <c r="D436" s="102"/>
      <c r="E436" s="103"/>
      <c r="F436" s="103"/>
      <c r="G436" s="104"/>
      <c r="H436" s="105"/>
      <c r="I436" s="106">
        <f t="shared" si="710"/>
        <v>0</v>
      </c>
      <c r="J436" s="29">
        <f t="shared" si="711"/>
        <v>0</v>
      </c>
      <c r="K436" s="107"/>
      <c r="L436" s="108">
        <f t="shared" si="712"/>
        <v>0</v>
      </c>
      <c r="M436" s="107"/>
      <c r="N436" s="108">
        <f t="shared" si="713"/>
        <v>0</v>
      </c>
      <c r="O436" s="107"/>
      <c r="P436" s="108">
        <f t="shared" si="714"/>
        <v>0</v>
      </c>
      <c r="Q436" s="107"/>
      <c r="R436" s="108">
        <f t="shared" si="715"/>
        <v>0</v>
      </c>
      <c r="S436" s="107"/>
      <c r="T436" s="108">
        <f t="shared" si="716"/>
        <v>0</v>
      </c>
      <c r="U436" s="107"/>
      <c r="V436" s="108">
        <f t="shared" si="717"/>
        <v>0</v>
      </c>
      <c r="W436" s="107"/>
      <c r="X436" s="108">
        <f t="shared" si="718"/>
        <v>0</v>
      </c>
      <c r="Y436" s="107"/>
      <c r="Z436" s="108">
        <f t="shared" si="719"/>
        <v>0</v>
      </c>
      <c r="AA436" s="107"/>
      <c r="AB436" s="108">
        <f t="shared" si="720"/>
        <v>0</v>
      </c>
      <c r="AC436" s="107"/>
      <c r="AD436" s="108">
        <f t="shared" si="721"/>
        <v>0</v>
      </c>
      <c r="AE436" s="109">
        <f t="shared" si="722"/>
        <v>0</v>
      </c>
      <c r="AF436" s="110"/>
      <c r="AG436" s="111"/>
      <c r="AH436" s="109">
        <f t="shared" si="723"/>
        <v>0</v>
      </c>
      <c r="AJ436" s="111"/>
    </row>
    <row r="437" spans="1:36" x14ac:dyDescent="0.25">
      <c r="A437" s="101" t="str">
        <f t="shared" si="687"/>
        <v>N</v>
      </c>
      <c r="B437" s="41">
        <v>7109</v>
      </c>
      <c r="C437" s="27" t="s">
        <v>492</v>
      </c>
      <c r="D437" s="102"/>
      <c r="E437" s="103"/>
      <c r="F437" s="103"/>
      <c r="G437" s="104"/>
      <c r="H437" s="105"/>
      <c r="I437" s="106">
        <f t="shared" si="710"/>
        <v>0</v>
      </c>
      <c r="J437" s="29">
        <f t="shared" si="711"/>
        <v>0</v>
      </c>
      <c r="K437" s="107"/>
      <c r="L437" s="108">
        <f t="shared" si="712"/>
        <v>0</v>
      </c>
      <c r="M437" s="107"/>
      <c r="N437" s="108">
        <f t="shared" si="713"/>
        <v>0</v>
      </c>
      <c r="O437" s="107"/>
      <c r="P437" s="108">
        <f t="shared" si="714"/>
        <v>0</v>
      </c>
      <c r="Q437" s="107"/>
      <c r="R437" s="108">
        <f t="shared" si="715"/>
        <v>0</v>
      </c>
      <c r="S437" s="107"/>
      <c r="T437" s="108">
        <f t="shared" si="716"/>
        <v>0</v>
      </c>
      <c r="U437" s="107"/>
      <c r="V437" s="108">
        <f t="shared" si="717"/>
        <v>0</v>
      </c>
      <c r="W437" s="107"/>
      <c r="X437" s="108">
        <f t="shared" si="718"/>
        <v>0</v>
      </c>
      <c r="Y437" s="107"/>
      <c r="Z437" s="108">
        <f t="shared" si="719"/>
        <v>0</v>
      </c>
      <c r="AA437" s="107"/>
      <c r="AB437" s="108">
        <f t="shared" si="720"/>
        <v>0</v>
      </c>
      <c r="AC437" s="107"/>
      <c r="AD437" s="108">
        <f t="shared" si="721"/>
        <v>0</v>
      </c>
      <c r="AE437" s="109">
        <f t="shared" si="722"/>
        <v>0</v>
      </c>
      <c r="AF437" s="110"/>
      <c r="AG437" s="111"/>
      <c r="AH437" s="109">
        <f t="shared" si="723"/>
        <v>0</v>
      </c>
      <c r="AJ437" s="111"/>
    </row>
    <row r="438" spans="1:36" x14ac:dyDescent="0.25">
      <c r="A438" s="101" t="str">
        <f t="shared" si="687"/>
        <v>N</v>
      </c>
      <c r="B438" s="41">
        <v>7110</v>
      </c>
      <c r="C438" s="27" t="s">
        <v>232</v>
      </c>
      <c r="D438" s="102"/>
      <c r="E438" s="103"/>
      <c r="F438" s="103"/>
      <c r="G438" s="104"/>
      <c r="H438" s="105"/>
      <c r="I438" s="106">
        <f t="shared" si="710"/>
        <v>0</v>
      </c>
      <c r="J438" s="29">
        <f t="shared" si="711"/>
        <v>0</v>
      </c>
      <c r="K438" s="107"/>
      <c r="L438" s="108">
        <f t="shared" si="712"/>
        <v>0</v>
      </c>
      <c r="M438" s="107"/>
      <c r="N438" s="108">
        <f t="shared" si="713"/>
        <v>0</v>
      </c>
      <c r="O438" s="107"/>
      <c r="P438" s="108">
        <f t="shared" si="714"/>
        <v>0</v>
      </c>
      <c r="Q438" s="107"/>
      <c r="R438" s="108">
        <f t="shared" si="715"/>
        <v>0</v>
      </c>
      <c r="S438" s="107"/>
      <c r="T438" s="108">
        <f t="shared" si="716"/>
        <v>0</v>
      </c>
      <c r="U438" s="107"/>
      <c r="V438" s="108">
        <f t="shared" si="717"/>
        <v>0</v>
      </c>
      <c r="W438" s="107"/>
      <c r="X438" s="108">
        <f t="shared" si="718"/>
        <v>0</v>
      </c>
      <c r="Y438" s="107"/>
      <c r="Z438" s="108">
        <f t="shared" si="719"/>
        <v>0</v>
      </c>
      <c r="AA438" s="107"/>
      <c r="AB438" s="108">
        <f t="shared" si="720"/>
        <v>0</v>
      </c>
      <c r="AC438" s="107"/>
      <c r="AD438" s="108">
        <f t="shared" si="721"/>
        <v>0</v>
      </c>
      <c r="AE438" s="109">
        <f t="shared" si="722"/>
        <v>0</v>
      </c>
      <c r="AF438" s="110"/>
      <c r="AG438" s="111"/>
      <c r="AH438" s="109">
        <f t="shared" si="723"/>
        <v>0</v>
      </c>
      <c r="AJ438" s="111"/>
    </row>
    <row r="439" spans="1:36" x14ac:dyDescent="0.25">
      <c r="A439" s="101" t="str">
        <f t="shared" si="687"/>
        <v>N</v>
      </c>
      <c r="B439" s="41">
        <v>7111</v>
      </c>
      <c r="C439" s="27" t="s">
        <v>233</v>
      </c>
      <c r="D439" s="102"/>
      <c r="E439" s="103"/>
      <c r="F439" s="103"/>
      <c r="G439" s="104"/>
      <c r="H439" s="105"/>
      <c r="I439" s="106">
        <f t="shared" si="710"/>
        <v>0</v>
      </c>
      <c r="J439" s="29">
        <f t="shared" si="711"/>
        <v>0</v>
      </c>
      <c r="K439" s="107"/>
      <c r="L439" s="108">
        <f t="shared" si="712"/>
        <v>0</v>
      </c>
      <c r="M439" s="107"/>
      <c r="N439" s="108">
        <f t="shared" si="713"/>
        <v>0</v>
      </c>
      <c r="O439" s="107"/>
      <c r="P439" s="108">
        <f t="shared" si="714"/>
        <v>0</v>
      </c>
      <c r="Q439" s="107"/>
      <c r="R439" s="108">
        <f t="shared" si="715"/>
        <v>0</v>
      </c>
      <c r="S439" s="107"/>
      <c r="T439" s="108">
        <f t="shared" si="716"/>
        <v>0</v>
      </c>
      <c r="U439" s="107"/>
      <c r="V439" s="108">
        <f t="shared" si="717"/>
        <v>0</v>
      </c>
      <c r="W439" s="107"/>
      <c r="X439" s="108">
        <f t="shared" si="718"/>
        <v>0</v>
      </c>
      <c r="Y439" s="107"/>
      <c r="Z439" s="108">
        <f t="shared" si="719"/>
        <v>0</v>
      </c>
      <c r="AA439" s="107"/>
      <c r="AB439" s="108">
        <f t="shared" si="720"/>
        <v>0</v>
      </c>
      <c r="AC439" s="107"/>
      <c r="AD439" s="108">
        <f t="shared" si="721"/>
        <v>0</v>
      </c>
      <c r="AE439" s="109">
        <f t="shared" si="722"/>
        <v>0</v>
      </c>
      <c r="AF439" s="110"/>
      <c r="AG439" s="111"/>
      <c r="AH439" s="109">
        <f t="shared" si="723"/>
        <v>0</v>
      </c>
      <c r="AJ439" s="111"/>
    </row>
    <row r="440" spans="1:36" x14ac:dyDescent="0.25">
      <c r="A440" s="101" t="str">
        <f t="shared" si="687"/>
        <v>N</v>
      </c>
      <c r="B440" s="41">
        <v>7115</v>
      </c>
      <c r="C440" s="27" t="s">
        <v>493</v>
      </c>
      <c r="D440" s="102"/>
      <c r="E440" s="103"/>
      <c r="F440" s="103"/>
      <c r="G440" s="104"/>
      <c r="H440" s="105"/>
      <c r="I440" s="106">
        <f t="shared" si="710"/>
        <v>0</v>
      </c>
      <c r="J440" s="29">
        <f t="shared" si="711"/>
        <v>0</v>
      </c>
      <c r="K440" s="107"/>
      <c r="L440" s="108">
        <f t="shared" si="712"/>
        <v>0</v>
      </c>
      <c r="M440" s="107"/>
      <c r="N440" s="108">
        <f t="shared" si="713"/>
        <v>0</v>
      </c>
      <c r="O440" s="107"/>
      <c r="P440" s="108">
        <f t="shared" si="714"/>
        <v>0</v>
      </c>
      <c r="Q440" s="107"/>
      <c r="R440" s="108">
        <f t="shared" si="715"/>
        <v>0</v>
      </c>
      <c r="S440" s="107"/>
      <c r="T440" s="108">
        <f t="shared" si="716"/>
        <v>0</v>
      </c>
      <c r="U440" s="107"/>
      <c r="V440" s="108">
        <f t="shared" si="717"/>
        <v>0</v>
      </c>
      <c r="W440" s="107"/>
      <c r="X440" s="108">
        <f t="shared" si="718"/>
        <v>0</v>
      </c>
      <c r="Y440" s="107"/>
      <c r="Z440" s="108">
        <f t="shared" si="719"/>
        <v>0</v>
      </c>
      <c r="AA440" s="107"/>
      <c r="AB440" s="108">
        <f t="shared" si="720"/>
        <v>0</v>
      </c>
      <c r="AC440" s="107"/>
      <c r="AD440" s="108">
        <f t="shared" si="721"/>
        <v>0</v>
      </c>
      <c r="AE440" s="109">
        <f t="shared" si="722"/>
        <v>0</v>
      </c>
      <c r="AF440" s="110"/>
      <c r="AG440" s="111"/>
      <c r="AH440" s="109">
        <f t="shared" si="723"/>
        <v>0</v>
      </c>
      <c r="AJ440" s="111"/>
    </row>
    <row r="441" spans="1:36" x14ac:dyDescent="0.25">
      <c r="A441" s="101" t="str">
        <f t="shared" si="687"/>
        <v>N</v>
      </c>
      <c r="B441" s="41">
        <v>7119</v>
      </c>
      <c r="C441" s="27" t="s">
        <v>234</v>
      </c>
      <c r="D441" s="102"/>
      <c r="E441" s="103"/>
      <c r="F441" s="103"/>
      <c r="G441" s="104"/>
      <c r="H441" s="105"/>
      <c r="I441" s="106">
        <f t="shared" si="710"/>
        <v>0</v>
      </c>
      <c r="J441" s="29">
        <f t="shared" si="711"/>
        <v>0</v>
      </c>
      <c r="K441" s="107"/>
      <c r="L441" s="108">
        <f t="shared" si="712"/>
        <v>0</v>
      </c>
      <c r="M441" s="107"/>
      <c r="N441" s="108">
        <f t="shared" si="713"/>
        <v>0</v>
      </c>
      <c r="O441" s="107"/>
      <c r="P441" s="108">
        <f t="shared" si="714"/>
        <v>0</v>
      </c>
      <c r="Q441" s="107"/>
      <c r="R441" s="108">
        <f t="shared" si="715"/>
        <v>0</v>
      </c>
      <c r="S441" s="107"/>
      <c r="T441" s="108">
        <f t="shared" si="716"/>
        <v>0</v>
      </c>
      <c r="U441" s="107"/>
      <c r="V441" s="108">
        <f t="shared" si="717"/>
        <v>0</v>
      </c>
      <c r="W441" s="107"/>
      <c r="X441" s="108">
        <f t="shared" si="718"/>
        <v>0</v>
      </c>
      <c r="Y441" s="107"/>
      <c r="Z441" s="108">
        <f t="shared" si="719"/>
        <v>0</v>
      </c>
      <c r="AA441" s="107"/>
      <c r="AB441" s="108">
        <f t="shared" si="720"/>
        <v>0</v>
      </c>
      <c r="AC441" s="107"/>
      <c r="AD441" s="108">
        <f t="shared" si="721"/>
        <v>0</v>
      </c>
      <c r="AE441" s="109">
        <f t="shared" si="722"/>
        <v>0</v>
      </c>
      <c r="AF441" s="110"/>
      <c r="AG441" s="111"/>
      <c r="AH441" s="109">
        <f t="shared" si="723"/>
        <v>0</v>
      </c>
      <c r="AJ441" s="111"/>
    </row>
    <row r="442" spans="1:36" x14ac:dyDescent="0.25">
      <c r="A442" s="101" t="str">
        <f t="shared" si="687"/>
        <v>N</v>
      </c>
      <c r="B442" s="41">
        <v>7121</v>
      </c>
      <c r="C442" s="27" t="s">
        <v>235</v>
      </c>
      <c r="D442" s="102"/>
      <c r="E442" s="103"/>
      <c r="F442" s="103"/>
      <c r="G442" s="104"/>
      <c r="H442" s="105"/>
      <c r="I442" s="106">
        <f t="shared" si="710"/>
        <v>0</v>
      </c>
      <c r="J442" s="29">
        <f t="shared" si="711"/>
        <v>0</v>
      </c>
      <c r="K442" s="107"/>
      <c r="L442" s="108">
        <f t="shared" si="712"/>
        <v>0</v>
      </c>
      <c r="M442" s="107"/>
      <c r="N442" s="108">
        <f t="shared" si="713"/>
        <v>0</v>
      </c>
      <c r="O442" s="107"/>
      <c r="P442" s="108">
        <f t="shared" si="714"/>
        <v>0</v>
      </c>
      <c r="Q442" s="107"/>
      <c r="R442" s="108">
        <f t="shared" si="715"/>
        <v>0</v>
      </c>
      <c r="S442" s="107"/>
      <c r="T442" s="108">
        <f t="shared" si="716"/>
        <v>0</v>
      </c>
      <c r="U442" s="107"/>
      <c r="V442" s="108">
        <f t="shared" si="717"/>
        <v>0</v>
      </c>
      <c r="W442" s="107"/>
      <c r="X442" s="108">
        <f t="shared" si="718"/>
        <v>0</v>
      </c>
      <c r="Y442" s="107"/>
      <c r="Z442" s="108">
        <f t="shared" si="719"/>
        <v>0</v>
      </c>
      <c r="AA442" s="107"/>
      <c r="AB442" s="108">
        <f t="shared" si="720"/>
        <v>0</v>
      </c>
      <c r="AC442" s="107"/>
      <c r="AD442" s="108">
        <f t="shared" si="721"/>
        <v>0</v>
      </c>
      <c r="AE442" s="109">
        <f t="shared" si="722"/>
        <v>0</v>
      </c>
      <c r="AF442" s="110"/>
      <c r="AG442" s="111"/>
      <c r="AH442" s="109">
        <f t="shared" si="723"/>
        <v>0</v>
      </c>
      <c r="AJ442" s="111"/>
    </row>
    <row r="443" spans="1:36" s="131" customFormat="1" x14ac:dyDescent="0.25">
      <c r="A443" s="124" t="str">
        <f t="shared" si="687"/>
        <v>Y</v>
      </c>
      <c r="B443" s="41">
        <v>7122</v>
      </c>
      <c r="C443" s="125" t="s">
        <v>236</v>
      </c>
      <c r="D443" s="102">
        <v>3400</v>
      </c>
      <c r="E443" s="103" t="s">
        <v>883</v>
      </c>
      <c r="F443" s="103">
        <v>1</v>
      </c>
      <c r="G443" s="104">
        <v>1</v>
      </c>
      <c r="H443" s="105">
        <v>5.3723529411764703</v>
      </c>
      <c r="I443" s="126">
        <f t="shared" si="710"/>
        <v>18266</v>
      </c>
      <c r="J443" s="29">
        <f t="shared" si="711"/>
        <v>18266</v>
      </c>
      <c r="K443" s="107">
        <v>0.2</v>
      </c>
      <c r="L443" s="129">
        <f t="shared" si="712"/>
        <v>3653.2000000000003</v>
      </c>
      <c r="M443" s="107">
        <v>0.55000000000000004</v>
      </c>
      <c r="N443" s="129">
        <f t="shared" si="713"/>
        <v>10046.300000000001</v>
      </c>
      <c r="O443" s="107"/>
      <c r="P443" s="129">
        <f t="shared" si="714"/>
        <v>0</v>
      </c>
      <c r="Q443" s="107"/>
      <c r="R443" s="129">
        <f t="shared" si="715"/>
        <v>0</v>
      </c>
      <c r="S443" s="107"/>
      <c r="T443" s="129">
        <f t="shared" si="716"/>
        <v>0</v>
      </c>
      <c r="U443" s="107"/>
      <c r="V443" s="129">
        <f t="shared" si="717"/>
        <v>0</v>
      </c>
      <c r="W443" s="107"/>
      <c r="X443" s="129">
        <f t="shared" si="718"/>
        <v>0</v>
      </c>
      <c r="Y443" s="107"/>
      <c r="Z443" s="129">
        <f t="shared" si="719"/>
        <v>0</v>
      </c>
      <c r="AA443" s="107"/>
      <c r="AB443" s="129">
        <f t="shared" si="720"/>
        <v>0</v>
      </c>
      <c r="AC443" s="107"/>
      <c r="AD443" s="129">
        <f t="shared" si="721"/>
        <v>0</v>
      </c>
      <c r="AE443" s="109">
        <f t="shared" si="722"/>
        <v>13699.500000000002</v>
      </c>
      <c r="AF443" s="110"/>
      <c r="AG443" s="111"/>
      <c r="AH443" s="109">
        <f t="shared" si="723"/>
        <v>4566.4999999999982</v>
      </c>
      <c r="AJ443" s="130"/>
    </row>
    <row r="444" spans="1:36" x14ac:dyDescent="0.25">
      <c r="A444" s="101" t="str">
        <f t="shared" si="687"/>
        <v>N</v>
      </c>
      <c r="B444" s="41">
        <v>7123</v>
      </c>
      <c r="C444" s="27" t="s">
        <v>237</v>
      </c>
      <c r="D444" s="102"/>
      <c r="E444" s="103"/>
      <c r="F444" s="103"/>
      <c r="G444" s="104"/>
      <c r="H444" s="105"/>
      <c r="I444" s="106">
        <f t="shared" si="710"/>
        <v>0</v>
      </c>
      <c r="J444" s="29">
        <f t="shared" si="711"/>
        <v>0</v>
      </c>
      <c r="K444" s="107"/>
      <c r="L444" s="108">
        <f t="shared" si="712"/>
        <v>0</v>
      </c>
      <c r="M444" s="107"/>
      <c r="N444" s="108">
        <f t="shared" si="713"/>
        <v>0</v>
      </c>
      <c r="O444" s="107"/>
      <c r="P444" s="108">
        <f t="shared" si="714"/>
        <v>0</v>
      </c>
      <c r="Q444" s="107"/>
      <c r="R444" s="108">
        <f t="shared" si="715"/>
        <v>0</v>
      </c>
      <c r="S444" s="107"/>
      <c r="T444" s="108">
        <f t="shared" si="716"/>
        <v>0</v>
      </c>
      <c r="U444" s="107"/>
      <c r="V444" s="108">
        <f t="shared" si="717"/>
        <v>0</v>
      </c>
      <c r="W444" s="107"/>
      <c r="X444" s="108">
        <f t="shared" si="718"/>
        <v>0</v>
      </c>
      <c r="Y444" s="107"/>
      <c r="Z444" s="108">
        <f t="shared" si="719"/>
        <v>0</v>
      </c>
      <c r="AA444" s="107"/>
      <c r="AB444" s="108">
        <f t="shared" si="720"/>
        <v>0</v>
      </c>
      <c r="AC444" s="107"/>
      <c r="AD444" s="108">
        <f t="shared" si="721"/>
        <v>0</v>
      </c>
      <c r="AE444" s="109">
        <f t="shared" si="722"/>
        <v>0</v>
      </c>
      <c r="AF444" s="110"/>
      <c r="AG444" s="111"/>
      <c r="AH444" s="109">
        <f t="shared" si="723"/>
        <v>0</v>
      </c>
      <c r="AJ444" s="111"/>
    </row>
    <row r="445" spans="1:36" x14ac:dyDescent="0.25">
      <c r="A445" s="101" t="str">
        <f t="shared" si="687"/>
        <v>N</v>
      </c>
      <c r="B445" s="41">
        <v>7124</v>
      </c>
      <c r="C445" s="27" t="s">
        <v>238</v>
      </c>
      <c r="D445" s="102"/>
      <c r="E445" s="103"/>
      <c r="F445" s="103"/>
      <c r="G445" s="104"/>
      <c r="H445" s="105"/>
      <c r="I445" s="106">
        <f t="shared" si="710"/>
        <v>0</v>
      </c>
      <c r="J445" s="29">
        <f t="shared" si="711"/>
        <v>0</v>
      </c>
      <c r="K445" s="107"/>
      <c r="L445" s="108">
        <f t="shared" si="712"/>
        <v>0</v>
      </c>
      <c r="M445" s="107"/>
      <c r="N445" s="108">
        <f t="shared" si="713"/>
        <v>0</v>
      </c>
      <c r="O445" s="107"/>
      <c r="P445" s="108">
        <f t="shared" si="714"/>
        <v>0</v>
      </c>
      <c r="Q445" s="107"/>
      <c r="R445" s="108">
        <f t="shared" si="715"/>
        <v>0</v>
      </c>
      <c r="S445" s="107"/>
      <c r="T445" s="108">
        <f t="shared" si="716"/>
        <v>0</v>
      </c>
      <c r="U445" s="107"/>
      <c r="V445" s="108">
        <f t="shared" si="717"/>
        <v>0</v>
      </c>
      <c r="W445" s="107"/>
      <c r="X445" s="108">
        <f t="shared" si="718"/>
        <v>0</v>
      </c>
      <c r="Y445" s="107"/>
      <c r="Z445" s="108">
        <f t="shared" si="719"/>
        <v>0</v>
      </c>
      <c r="AA445" s="107"/>
      <c r="AB445" s="108">
        <f t="shared" si="720"/>
        <v>0</v>
      </c>
      <c r="AC445" s="107"/>
      <c r="AD445" s="108">
        <f t="shared" si="721"/>
        <v>0</v>
      </c>
      <c r="AE445" s="109">
        <f t="shared" si="722"/>
        <v>0</v>
      </c>
      <c r="AF445" s="110"/>
      <c r="AG445" s="111"/>
      <c r="AH445" s="109">
        <f t="shared" si="723"/>
        <v>0</v>
      </c>
      <c r="AJ445" s="111"/>
    </row>
    <row r="446" spans="1:36" x14ac:dyDescent="0.25">
      <c r="A446" s="101" t="str">
        <f t="shared" si="687"/>
        <v>N</v>
      </c>
      <c r="B446" s="41">
        <v>7131</v>
      </c>
      <c r="C446" s="27" t="s">
        <v>239</v>
      </c>
      <c r="D446" s="102"/>
      <c r="E446" s="103"/>
      <c r="F446" s="103"/>
      <c r="G446" s="104"/>
      <c r="H446" s="105"/>
      <c r="I446" s="106">
        <f t="shared" si="710"/>
        <v>0</v>
      </c>
      <c r="J446" s="29">
        <f t="shared" si="711"/>
        <v>0</v>
      </c>
      <c r="K446" s="107"/>
      <c r="L446" s="108">
        <f t="shared" si="712"/>
        <v>0</v>
      </c>
      <c r="M446" s="107"/>
      <c r="N446" s="108">
        <f t="shared" si="713"/>
        <v>0</v>
      </c>
      <c r="O446" s="107"/>
      <c r="P446" s="108">
        <f t="shared" si="714"/>
        <v>0</v>
      </c>
      <c r="Q446" s="107"/>
      <c r="R446" s="108">
        <f t="shared" si="715"/>
        <v>0</v>
      </c>
      <c r="S446" s="107"/>
      <c r="T446" s="108">
        <f t="shared" si="716"/>
        <v>0</v>
      </c>
      <c r="U446" s="107"/>
      <c r="V446" s="108">
        <f t="shared" si="717"/>
        <v>0</v>
      </c>
      <c r="W446" s="107"/>
      <c r="X446" s="108">
        <f t="shared" si="718"/>
        <v>0</v>
      </c>
      <c r="Y446" s="107"/>
      <c r="Z446" s="108">
        <f t="shared" si="719"/>
        <v>0</v>
      </c>
      <c r="AA446" s="107"/>
      <c r="AB446" s="108">
        <f t="shared" si="720"/>
        <v>0</v>
      </c>
      <c r="AC446" s="107"/>
      <c r="AD446" s="108">
        <f t="shared" si="721"/>
        <v>0</v>
      </c>
      <c r="AE446" s="109">
        <f t="shared" si="722"/>
        <v>0</v>
      </c>
      <c r="AF446" s="110"/>
      <c r="AG446" s="111"/>
      <c r="AH446" s="109">
        <f t="shared" si="723"/>
        <v>0</v>
      </c>
      <c r="AJ446" s="111"/>
    </row>
    <row r="447" spans="1:36" x14ac:dyDescent="0.25">
      <c r="A447" s="101" t="str">
        <f t="shared" si="687"/>
        <v>N</v>
      </c>
      <c r="B447" s="41">
        <v>7141</v>
      </c>
      <c r="C447" s="27" t="s">
        <v>494</v>
      </c>
      <c r="D447" s="102"/>
      <c r="E447" s="103"/>
      <c r="F447" s="103"/>
      <c r="G447" s="104"/>
      <c r="H447" s="105"/>
      <c r="I447" s="106">
        <f t="shared" si="710"/>
        <v>0</v>
      </c>
      <c r="J447" s="29">
        <f t="shared" si="711"/>
        <v>0</v>
      </c>
      <c r="K447" s="107"/>
      <c r="L447" s="108">
        <f t="shared" si="712"/>
        <v>0</v>
      </c>
      <c r="M447" s="107"/>
      <c r="N447" s="108">
        <f t="shared" si="713"/>
        <v>0</v>
      </c>
      <c r="O447" s="107"/>
      <c r="P447" s="108">
        <f t="shared" si="714"/>
        <v>0</v>
      </c>
      <c r="Q447" s="107"/>
      <c r="R447" s="108">
        <f t="shared" si="715"/>
        <v>0</v>
      </c>
      <c r="S447" s="107"/>
      <c r="T447" s="108">
        <f t="shared" si="716"/>
        <v>0</v>
      </c>
      <c r="U447" s="107"/>
      <c r="V447" s="108">
        <f t="shared" si="717"/>
        <v>0</v>
      </c>
      <c r="W447" s="107"/>
      <c r="X447" s="108">
        <f t="shared" si="718"/>
        <v>0</v>
      </c>
      <c r="Y447" s="107"/>
      <c r="Z447" s="108">
        <f t="shared" si="719"/>
        <v>0</v>
      </c>
      <c r="AA447" s="107"/>
      <c r="AB447" s="108">
        <f t="shared" si="720"/>
        <v>0</v>
      </c>
      <c r="AC447" s="107"/>
      <c r="AD447" s="108">
        <f t="shared" si="721"/>
        <v>0</v>
      </c>
      <c r="AE447" s="109">
        <f t="shared" si="722"/>
        <v>0</v>
      </c>
      <c r="AF447" s="110"/>
      <c r="AG447" s="111"/>
      <c r="AH447" s="109">
        <f t="shared" si="723"/>
        <v>0</v>
      </c>
      <c r="AJ447" s="111"/>
    </row>
    <row r="448" spans="1:36" x14ac:dyDescent="0.25">
      <c r="A448" s="101" t="str">
        <f t="shared" si="687"/>
        <v>N</v>
      </c>
      <c r="B448" s="41">
        <v>7151</v>
      </c>
      <c r="C448" s="27" t="s">
        <v>495</v>
      </c>
      <c r="D448" s="102"/>
      <c r="E448" s="103"/>
      <c r="F448" s="103"/>
      <c r="G448" s="104"/>
      <c r="H448" s="105"/>
      <c r="I448" s="106">
        <f t="shared" si="710"/>
        <v>0</v>
      </c>
      <c r="J448" s="29">
        <f t="shared" si="711"/>
        <v>0</v>
      </c>
      <c r="K448" s="107"/>
      <c r="L448" s="108">
        <f t="shared" si="712"/>
        <v>0</v>
      </c>
      <c r="M448" s="107"/>
      <c r="N448" s="108">
        <f t="shared" si="713"/>
        <v>0</v>
      </c>
      <c r="O448" s="107"/>
      <c r="P448" s="108">
        <f t="shared" si="714"/>
        <v>0</v>
      </c>
      <c r="Q448" s="107"/>
      <c r="R448" s="108">
        <f t="shared" si="715"/>
        <v>0</v>
      </c>
      <c r="S448" s="107"/>
      <c r="T448" s="108">
        <f t="shared" si="716"/>
        <v>0</v>
      </c>
      <c r="U448" s="107"/>
      <c r="V448" s="108">
        <f t="shared" si="717"/>
        <v>0</v>
      </c>
      <c r="W448" s="107"/>
      <c r="X448" s="108">
        <f t="shared" si="718"/>
        <v>0</v>
      </c>
      <c r="Y448" s="107"/>
      <c r="Z448" s="108">
        <f t="shared" si="719"/>
        <v>0</v>
      </c>
      <c r="AA448" s="107"/>
      <c r="AB448" s="108">
        <f t="shared" si="720"/>
        <v>0</v>
      </c>
      <c r="AC448" s="107"/>
      <c r="AD448" s="108">
        <f t="shared" si="721"/>
        <v>0</v>
      </c>
      <c r="AE448" s="109">
        <f t="shared" si="722"/>
        <v>0</v>
      </c>
      <c r="AF448" s="110"/>
      <c r="AG448" s="111"/>
      <c r="AH448" s="109">
        <f t="shared" si="723"/>
        <v>0</v>
      </c>
      <c r="AJ448" s="111"/>
    </row>
    <row r="449" spans="1:36" x14ac:dyDescent="0.25">
      <c r="A449" s="101" t="str">
        <f t="shared" si="687"/>
        <v>N</v>
      </c>
      <c r="B449" s="41">
        <v>7152</v>
      </c>
      <c r="C449" s="27" t="s">
        <v>496</v>
      </c>
      <c r="D449" s="102"/>
      <c r="E449" s="103"/>
      <c r="F449" s="103"/>
      <c r="G449" s="104"/>
      <c r="H449" s="105"/>
      <c r="I449" s="106">
        <f t="shared" si="710"/>
        <v>0</v>
      </c>
      <c r="J449" s="29">
        <f t="shared" si="711"/>
        <v>0</v>
      </c>
      <c r="K449" s="107"/>
      <c r="L449" s="108">
        <f t="shared" si="712"/>
        <v>0</v>
      </c>
      <c r="M449" s="107"/>
      <c r="N449" s="108">
        <f t="shared" si="713"/>
        <v>0</v>
      </c>
      <c r="O449" s="107"/>
      <c r="P449" s="108">
        <f t="shared" si="714"/>
        <v>0</v>
      </c>
      <c r="Q449" s="107"/>
      <c r="R449" s="108">
        <f t="shared" si="715"/>
        <v>0</v>
      </c>
      <c r="S449" s="107"/>
      <c r="T449" s="108">
        <f t="shared" si="716"/>
        <v>0</v>
      </c>
      <c r="U449" s="107"/>
      <c r="V449" s="108">
        <f t="shared" si="717"/>
        <v>0</v>
      </c>
      <c r="W449" s="107"/>
      <c r="X449" s="108">
        <f t="shared" si="718"/>
        <v>0</v>
      </c>
      <c r="Y449" s="107"/>
      <c r="Z449" s="108">
        <f t="shared" si="719"/>
        <v>0</v>
      </c>
      <c r="AA449" s="107"/>
      <c r="AB449" s="108">
        <f t="shared" si="720"/>
        <v>0</v>
      </c>
      <c r="AC449" s="107"/>
      <c r="AD449" s="108">
        <f t="shared" si="721"/>
        <v>0</v>
      </c>
      <c r="AE449" s="109">
        <f t="shared" si="722"/>
        <v>0</v>
      </c>
      <c r="AF449" s="110"/>
      <c r="AG449" s="111"/>
      <c r="AH449" s="109">
        <f t="shared" si="723"/>
        <v>0</v>
      </c>
      <c r="AJ449" s="111"/>
    </row>
    <row r="450" spans="1:36" x14ac:dyDescent="0.25">
      <c r="A450" s="101" t="str">
        <f t="shared" si="687"/>
        <v>N</v>
      </c>
      <c r="B450" s="41">
        <v>7153</v>
      </c>
      <c r="C450" s="27" t="s">
        <v>497</v>
      </c>
      <c r="D450" s="102"/>
      <c r="E450" s="103"/>
      <c r="F450" s="103"/>
      <c r="G450" s="104"/>
      <c r="H450" s="105"/>
      <c r="I450" s="106">
        <f t="shared" si="710"/>
        <v>0</v>
      </c>
      <c r="J450" s="29">
        <f t="shared" si="711"/>
        <v>0</v>
      </c>
      <c r="K450" s="107"/>
      <c r="L450" s="108">
        <f t="shared" si="712"/>
        <v>0</v>
      </c>
      <c r="M450" s="107"/>
      <c r="N450" s="108">
        <f t="shared" si="713"/>
        <v>0</v>
      </c>
      <c r="O450" s="107"/>
      <c r="P450" s="108">
        <f t="shared" si="714"/>
        <v>0</v>
      </c>
      <c r="Q450" s="107"/>
      <c r="R450" s="108">
        <f t="shared" si="715"/>
        <v>0</v>
      </c>
      <c r="S450" s="107"/>
      <c r="T450" s="108">
        <f t="shared" si="716"/>
        <v>0</v>
      </c>
      <c r="U450" s="107"/>
      <c r="V450" s="108">
        <f t="shared" si="717"/>
        <v>0</v>
      </c>
      <c r="W450" s="107"/>
      <c r="X450" s="108">
        <f t="shared" si="718"/>
        <v>0</v>
      </c>
      <c r="Y450" s="107"/>
      <c r="Z450" s="108">
        <f t="shared" si="719"/>
        <v>0</v>
      </c>
      <c r="AA450" s="107"/>
      <c r="AB450" s="108">
        <f t="shared" si="720"/>
        <v>0</v>
      </c>
      <c r="AC450" s="107"/>
      <c r="AD450" s="108">
        <f t="shared" si="721"/>
        <v>0</v>
      </c>
      <c r="AE450" s="109">
        <f t="shared" si="722"/>
        <v>0</v>
      </c>
      <c r="AF450" s="110"/>
      <c r="AG450" s="111"/>
      <c r="AH450" s="109">
        <f t="shared" si="723"/>
        <v>0</v>
      </c>
      <c r="AJ450" s="111"/>
    </row>
    <row r="451" spans="1:36" x14ac:dyDescent="0.25">
      <c r="A451" s="101" t="str">
        <f t="shared" si="687"/>
        <v>N</v>
      </c>
      <c r="B451" s="41">
        <v>7154</v>
      </c>
      <c r="C451" s="27" t="s">
        <v>498</v>
      </c>
      <c r="D451" s="102"/>
      <c r="E451" s="103"/>
      <c r="F451" s="103"/>
      <c r="G451" s="104"/>
      <c r="H451" s="105"/>
      <c r="I451" s="106">
        <f t="shared" si="710"/>
        <v>0</v>
      </c>
      <c r="J451" s="29">
        <f t="shared" si="711"/>
        <v>0</v>
      </c>
      <c r="K451" s="107"/>
      <c r="L451" s="108">
        <f t="shared" si="712"/>
        <v>0</v>
      </c>
      <c r="M451" s="107"/>
      <c r="N451" s="108">
        <f t="shared" si="713"/>
        <v>0</v>
      </c>
      <c r="O451" s="107"/>
      <c r="P451" s="108">
        <f t="shared" si="714"/>
        <v>0</v>
      </c>
      <c r="Q451" s="107"/>
      <c r="R451" s="108">
        <f t="shared" si="715"/>
        <v>0</v>
      </c>
      <c r="S451" s="107"/>
      <c r="T451" s="108">
        <f t="shared" si="716"/>
        <v>0</v>
      </c>
      <c r="U451" s="107"/>
      <c r="V451" s="108">
        <f t="shared" si="717"/>
        <v>0</v>
      </c>
      <c r="W451" s="107"/>
      <c r="X451" s="108">
        <f t="shared" si="718"/>
        <v>0</v>
      </c>
      <c r="Y451" s="107"/>
      <c r="Z451" s="108">
        <f t="shared" si="719"/>
        <v>0</v>
      </c>
      <c r="AA451" s="107"/>
      <c r="AB451" s="108">
        <f t="shared" si="720"/>
        <v>0</v>
      </c>
      <c r="AC451" s="107"/>
      <c r="AD451" s="108">
        <f t="shared" si="721"/>
        <v>0</v>
      </c>
      <c r="AE451" s="109">
        <f t="shared" si="722"/>
        <v>0</v>
      </c>
      <c r="AF451" s="110"/>
      <c r="AG451" s="111"/>
      <c r="AH451" s="109">
        <f t="shared" si="723"/>
        <v>0</v>
      </c>
      <c r="AJ451" s="111"/>
    </row>
    <row r="452" spans="1:36" x14ac:dyDescent="0.25">
      <c r="A452" s="101" t="str">
        <f t="shared" si="687"/>
        <v>N</v>
      </c>
      <c r="B452" s="41">
        <v>7155</v>
      </c>
      <c r="C452" s="27" t="s">
        <v>240</v>
      </c>
      <c r="D452" s="102"/>
      <c r="E452" s="103"/>
      <c r="F452" s="103"/>
      <c r="G452" s="104"/>
      <c r="H452" s="105"/>
      <c r="I452" s="106">
        <f t="shared" si="710"/>
        <v>0</v>
      </c>
      <c r="J452" s="29">
        <f t="shared" si="711"/>
        <v>0</v>
      </c>
      <c r="K452" s="107"/>
      <c r="L452" s="108">
        <f t="shared" si="712"/>
        <v>0</v>
      </c>
      <c r="M452" s="107"/>
      <c r="N452" s="108">
        <f t="shared" si="713"/>
        <v>0</v>
      </c>
      <c r="O452" s="107"/>
      <c r="P452" s="108">
        <f t="shared" si="714"/>
        <v>0</v>
      </c>
      <c r="Q452" s="107"/>
      <c r="R452" s="108">
        <f t="shared" si="715"/>
        <v>0</v>
      </c>
      <c r="S452" s="107"/>
      <c r="T452" s="108">
        <f t="shared" si="716"/>
        <v>0</v>
      </c>
      <c r="U452" s="107"/>
      <c r="V452" s="108">
        <f t="shared" si="717"/>
        <v>0</v>
      </c>
      <c r="W452" s="107"/>
      <c r="X452" s="108">
        <f t="shared" si="718"/>
        <v>0</v>
      </c>
      <c r="Y452" s="107"/>
      <c r="Z452" s="108">
        <f t="shared" si="719"/>
        <v>0</v>
      </c>
      <c r="AA452" s="107"/>
      <c r="AB452" s="108">
        <f t="shared" si="720"/>
        <v>0</v>
      </c>
      <c r="AC452" s="107"/>
      <c r="AD452" s="108">
        <f t="shared" si="721"/>
        <v>0</v>
      </c>
      <c r="AE452" s="109">
        <f t="shared" si="722"/>
        <v>0</v>
      </c>
      <c r="AF452" s="110"/>
      <c r="AG452" s="111"/>
      <c r="AH452" s="109">
        <f t="shared" si="723"/>
        <v>0</v>
      </c>
      <c r="AJ452" s="111"/>
    </row>
    <row r="453" spans="1:36" x14ac:dyDescent="0.25">
      <c r="A453" s="101" t="str">
        <f t="shared" si="687"/>
        <v>N</v>
      </c>
      <c r="B453" s="41">
        <v>7171</v>
      </c>
      <c r="C453" s="27" t="s">
        <v>241</v>
      </c>
      <c r="D453" s="102"/>
      <c r="E453" s="103"/>
      <c r="F453" s="103"/>
      <c r="G453" s="104"/>
      <c r="H453" s="105"/>
      <c r="I453" s="106">
        <f t="shared" si="710"/>
        <v>0</v>
      </c>
      <c r="J453" s="29">
        <f t="shared" si="711"/>
        <v>0</v>
      </c>
      <c r="K453" s="107"/>
      <c r="L453" s="108">
        <f t="shared" si="712"/>
        <v>0</v>
      </c>
      <c r="M453" s="107"/>
      <c r="N453" s="108">
        <f t="shared" si="713"/>
        <v>0</v>
      </c>
      <c r="O453" s="107"/>
      <c r="P453" s="108">
        <f t="shared" si="714"/>
        <v>0</v>
      </c>
      <c r="Q453" s="107"/>
      <c r="R453" s="108">
        <f t="shared" si="715"/>
        <v>0</v>
      </c>
      <c r="S453" s="107"/>
      <c r="T453" s="108">
        <f t="shared" si="716"/>
        <v>0</v>
      </c>
      <c r="U453" s="107"/>
      <c r="V453" s="108">
        <f t="shared" si="717"/>
        <v>0</v>
      </c>
      <c r="W453" s="107"/>
      <c r="X453" s="108">
        <f t="shared" si="718"/>
        <v>0</v>
      </c>
      <c r="Y453" s="107"/>
      <c r="Z453" s="108">
        <f t="shared" si="719"/>
        <v>0</v>
      </c>
      <c r="AA453" s="107"/>
      <c r="AB453" s="108">
        <f t="shared" si="720"/>
        <v>0</v>
      </c>
      <c r="AC453" s="107"/>
      <c r="AD453" s="108">
        <f t="shared" si="721"/>
        <v>0</v>
      </c>
      <c r="AE453" s="109">
        <f t="shared" si="722"/>
        <v>0</v>
      </c>
      <c r="AF453" s="110"/>
      <c r="AG453" s="111"/>
      <c r="AH453" s="109">
        <f t="shared" si="723"/>
        <v>0</v>
      </c>
      <c r="AJ453" s="111"/>
    </row>
    <row r="454" spans="1:36" x14ac:dyDescent="0.25">
      <c r="A454" s="101" t="str">
        <f t="shared" si="687"/>
        <v>N</v>
      </c>
      <c r="B454" s="41">
        <v>7172</v>
      </c>
      <c r="C454" s="27" t="s">
        <v>242</v>
      </c>
      <c r="D454" s="102"/>
      <c r="E454" s="103"/>
      <c r="F454" s="103"/>
      <c r="G454" s="104"/>
      <c r="H454" s="105"/>
      <c r="I454" s="106">
        <f t="shared" si="710"/>
        <v>0</v>
      </c>
      <c r="J454" s="29">
        <f t="shared" si="711"/>
        <v>0</v>
      </c>
      <c r="K454" s="107"/>
      <c r="L454" s="108">
        <f t="shared" si="712"/>
        <v>0</v>
      </c>
      <c r="M454" s="107"/>
      <c r="N454" s="108">
        <f t="shared" si="713"/>
        <v>0</v>
      </c>
      <c r="O454" s="107"/>
      <c r="P454" s="108">
        <f t="shared" si="714"/>
        <v>0</v>
      </c>
      <c r="Q454" s="107"/>
      <c r="R454" s="108">
        <f t="shared" si="715"/>
        <v>0</v>
      </c>
      <c r="S454" s="107"/>
      <c r="T454" s="108">
        <f t="shared" si="716"/>
        <v>0</v>
      </c>
      <c r="U454" s="107"/>
      <c r="V454" s="108">
        <f t="shared" si="717"/>
        <v>0</v>
      </c>
      <c r="W454" s="107"/>
      <c r="X454" s="108">
        <f t="shared" si="718"/>
        <v>0</v>
      </c>
      <c r="Y454" s="107"/>
      <c r="Z454" s="108">
        <f t="shared" si="719"/>
        <v>0</v>
      </c>
      <c r="AA454" s="107"/>
      <c r="AB454" s="108">
        <f t="shared" si="720"/>
        <v>0</v>
      </c>
      <c r="AC454" s="107"/>
      <c r="AD454" s="108">
        <f t="shared" si="721"/>
        <v>0</v>
      </c>
      <c r="AE454" s="109">
        <f t="shared" si="722"/>
        <v>0</v>
      </c>
      <c r="AF454" s="110"/>
      <c r="AG454" s="111"/>
      <c r="AH454" s="109">
        <f t="shared" si="723"/>
        <v>0</v>
      </c>
      <c r="AJ454" s="111"/>
    </row>
    <row r="455" spans="1:36" x14ac:dyDescent="0.25">
      <c r="A455" s="101" t="str">
        <f t="shared" si="687"/>
        <v>N</v>
      </c>
      <c r="B455" s="41">
        <v>7201</v>
      </c>
      <c r="C455" s="27" t="s">
        <v>243</v>
      </c>
      <c r="D455" s="102"/>
      <c r="E455" s="103"/>
      <c r="F455" s="103"/>
      <c r="G455" s="104"/>
      <c r="H455" s="105"/>
      <c r="I455" s="106">
        <f t="shared" si="710"/>
        <v>0</v>
      </c>
      <c r="J455" s="29">
        <f t="shared" si="711"/>
        <v>0</v>
      </c>
      <c r="K455" s="107"/>
      <c r="L455" s="108">
        <f t="shared" si="712"/>
        <v>0</v>
      </c>
      <c r="M455" s="107"/>
      <c r="N455" s="108">
        <f t="shared" si="713"/>
        <v>0</v>
      </c>
      <c r="O455" s="107"/>
      <c r="P455" s="108">
        <f t="shared" si="714"/>
        <v>0</v>
      </c>
      <c r="Q455" s="107"/>
      <c r="R455" s="108">
        <f t="shared" si="715"/>
        <v>0</v>
      </c>
      <c r="S455" s="107"/>
      <c r="T455" s="108">
        <f t="shared" si="716"/>
        <v>0</v>
      </c>
      <c r="U455" s="107"/>
      <c r="V455" s="108">
        <f t="shared" si="717"/>
        <v>0</v>
      </c>
      <c r="W455" s="107"/>
      <c r="X455" s="108">
        <f t="shared" si="718"/>
        <v>0</v>
      </c>
      <c r="Y455" s="107"/>
      <c r="Z455" s="108">
        <f t="shared" si="719"/>
        <v>0</v>
      </c>
      <c r="AA455" s="107"/>
      <c r="AB455" s="108">
        <f t="shared" si="720"/>
        <v>0</v>
      </c>
      <c r="AC455" s="107"/>
      <c r="AD455" s="108">
        <f t="shared" si="721"/>
        <v>0</v>
      </c>
      <c r="AE455" s="109">
        <f t="shared" si="722"/>
        <v>0</v>
      </c>
      <c r="AF455" s="110"/>
      <c r="AG455" s="111"/>
      <c r="AH455" s="109">
        <f t="shared" si="723"/>
        <v>0</v>
      </c>
      <c r="AJ455" s="111"/>
    </row>
    <row r="456" spans="1:36" s="131" customFormat="1" x14ac:dyDescent="0.25">
      <c r="A456" s="124" t="str">
        <f t="shared" si="687"/>
        <v>N</v>
      </c>
      <c r="B456" s="41">
        <v>7202</v>
      </c>
      <c r="C456" s="125" t="s">
        <v>244</v>
      </c>
      <c r="D456" s="102"/>
      <c r="E456" s="103"/>
      <c r="F456" s="103"/>
      <c r="G456" s="104"/>
      <c r="H456" s="105"/>
      <c r="I456" s="126">
        <f t="shared" si="710"/>
        <v>0</v>
      </c>
      <c r="J456" s="29">
        <f t="shared" si="711"/>
        <v>0</v>
      </c>
      <c r="K456" s="107"/>
      <c r="L456" s="129">
        <f t="shared" si="712"/>
        <v>0</v>
      </c>
      <c r="M456" s="107"/>
      <c r="N456" s="129">
        <f t="shared" si="713"/>
        <v>0</v>
      </c>
      <c r="O456" s="107"/>
      <c r="P456" s="129">
        <f t="shared" si="714"/>
        <v>0</v>
      </c>
      <c r="Q456" s="107"/>
      <c r="R456" s="129">
        <f t="shared" si="715"/>
        <v>0</v>
      </c>
      <c r="S456" s="107"/>
      <c r="T456" s="129">
        <f t="shared" si="716"/>
        <v>0</v>
      </c>
      <c r="U456" s="107"/>
      <c r="V456" s="129">
        <f t="shared" si="717"/>
        <v>0</v>
      </c>
      <c r="W456" s="107"/>
      <c r="X456" s="129">
        <f t="shared" si="718"/>
        <v>0</v>
      </c>
      <c r="Y456" s="107"/>
      <c r="Z456" s="129">
        <f t="shared" si="719"/>
        <v>0</v>
      </c>
      <c r="AA456" s="107"/>
      <c r="AB456" s="129">
        <f t="shared" si="720"/>
        <v>0</v>
      </c>
      <c r="AC456" s="107"/>
      <c r="AD456" s="129">
        <f t="shared" si="721"/>
        <v>0</v>
      </c>
      <c r="AE456" s="109">
        <f t="shared" si="722"/>
        <v>0</v>
      </c>
      <c r="AF456" s="110"/>
      <c r="AG456" s="111"/>
      <c r="AH456" s="109">
        <f t="shared" si="723"/>
        <v>0</v>
      </c>
      <c r="AJ456" s="130"/>
    </row>
    <row r="457" spans="1:36" x14ac:dyDescent="0.25">
      <c r="A457" s="101" t="str">
        <f t="shared" si="687"/>
        <v>N</v>
      </c>
      <c r="B457" s="41">
        <v>7203</v>
      </c>
      <c r="C457" s="27" t="s">
        <v>499</v>
      </c>
      <c r="D457" s="102"/>
      <c r="E457" s="103"/>
      <c r="F457" s="103"/>
      <c r="G457" s="104"/>
      <c r="H457" s="105"/>
      <c r="I457" s="106">
        <f t="shared" si="710"/>
        <v>0</v>
      </c>
      <c r="J457" s="29">
        <f t="shared" si="711"/>
        <v>0</v>
      </c>
      <c r="K457" s="107"/>
      <c r="L457" s="108">
        <f t="shared" si="712"/>
        <v>0</v>
      </c>
      <c r="M457" s="107"/>
      <c r="N457" s="108">
        <f t="shared" si="713"/>
        <v>0</v>
      </c>
      <c r="O457" s="107"/>
      <c r="P457" s="108">
        <f t="shared" si="714"/>
        <v>0</v>
      </c>
      <c r="Q457" s="107"/>
      <c r="R457" s="108">
        <f t="shared" si="715"/>
        <v>0</v>
      </c>
      <c r="S457" s="107"/>
      <c r="T457" s="108">
        <f t="shared" si="716"/>
        <v>0</v>
      </c>
      <c r="U457" s="107"/>
      <c r="V457" s="108">
        <f t="shared" si="717"/>
        <v>0</v>
      </c>
      <c r="W457" s="107"/>
      <c r="X457" s="108">
        <f t="shared" si="718"/>
        <v>0</v>
      </c>
      <c r="Y457" s="107"/>
      <c r="Z457" s="108">
        <f t="shared" si="719"/>
        <v>0</v>
      </c>
      <c r="AA457" s="107"/>
      <c r="AB457" s="108">
        <f t="shared" si="720"/>
        <v>0</v>
      </c>
      <c r="AC457" s="107"/>
      <c r="AD457" s="108">
        <f t="shared" si="721"/>
        <v>0</v>
      </c>
      <c r="AE457" s="109">
        <f t="shared" si="722"/>
        <v>0</v>
      </c>
      <c r="AF457" s="110"/>
      <c r="AG457" s="111"/>
      <c r="AH457" s="109">
        <f t="shared" si="723"/>
        <v>0</v>
      </c>
      <c r="AJ457" s="111"/>
    </row>
    <row r="458" spans="1:36" x14ac:dyDescent="0.25">
      <c r="A458" s="101" t="str">
        <f t="shared" si="687"/>
        <v>N</v>
      </c>
      <c r="B458" s="41">
        <v>7204</v>
      </c>
      <c r="C458" s="27" t="s">
        <v>245</v>
      </c>
      <c r="D458" s="102"/>
      <c r="E458" s="103"/>
      <c r="F458" s="103"/>
      <c r="G458" s="104"/>
      <c r="H458" s="105"/>
      <c r="I458" s="106">
        <f t="shared" si="710"/>
        <v>0</v>
      </c>
      <c r="J458" s="29">
        <f t="shared" si="711"/>
        <v>0</v>
      </c>
      <c r="K458" s="107"/>
      <c r="L458" s="108">
        <f t="shared" si="712"/>
        <v>0</v>
      </c>
      <c r="M458" s="107"/>
      <c r="N458" s="108">
        <f t="shared" si="713"/>
        <v>0</v>
      </c>
      <c r="O458" s="107"/>
      <c r="P458" s="108">
        <f t="shared" si="714"/>
        <v>0</v>
      </c>
      <c r="Q458" s="107"/>
      <c r="R458" s="108">
        <f t="shared" si="715"/>
        <v>0</v>
      </c>
      <c r="S458" s="107"/>
      <c r="T458" s="108">
        <f t="shared" si="716"/>
        <v>0</v>
      </c>
      <c r="U458" s="107"/>
      <c r="V458" s="108">
        <f t="shared" si="717"/>
        <v>0</v>
      </c>
      <c r="W458" s="107"/>
      <c r="X458" s="108">
        <f t="shared" si="718"/>
        <v>0</v>
      </c>
      <c r="Y458" s="107"/>
      <c r="Z458" s="108">
        <f t="shared" si="719"/>
        <v>0</v>
      </c>
      <c r="AA458" s="107"/>
      <c r="AB458" s="108">
        <f t="shared" si="720"/>
        <v>0</v>
      </c>
      <c r="AC458" s="107"/>
      <c r="AD458" s="108">
        <f t="shared" si="721"/>
        <v>0</v>
      </c>
      <c r="AE458" s="109">
        <f t="shared" si="722"/>
        <v>0</v>
      </c>
      <c r="AF458" s="110"/>
      <c r="AG458" s="111"/>
      <c r="AH458" s="109">
        <f t="shared" si="723"/>
        <v>0</v>
      </c>
      <c r="AJ458" s="111"/>
    </row>
    <row r="459" spans="1:36" x14ac:dyDescent="0.25">
      <c r="A459" s="101" t="str">
        <f t="shared" si="687"/>
        <v>N</v>
      </c>
      <c r="B459" s="41">
        <v>7205</v>
      </c>
      <c r="C459" s="27" t="s">
        <v>246</v>
      </c>
      <c r="D459" s="102"/>
      <c r="E459" s="103"/>
      <c r="F459" s="103"/>
      <c r="G459" s="104"/>
      <c r="H459" s="105"/>
      <c r="I459" s="106">
        <f t="shared" si="710"/>
        <v>0</v>
      </c>
      <c r="J459" s="29">
        <f t="shared" si="711"/>
        <v>0</v>
      </c>
      <c r="K459" s="107"/>
      <c r="L459" s="108">
        <f t="shared" si="712"/>
        <v>0</v>
      </c>
      <c r="M459" s="107"/>
      <c r="N459" s="108">
        <f t="shared" si="713"/>
        <v>0</v>
      </c>
      <c r="O459" s="107"/>
      <c r="P459" s="108">
        <f t="shared" si="714"/>
        <v>0</v>
      </c>
      <c r="Q459" s="107"/>
      <c r="R459" s="108">
        <f t="shared" si="715"/>
        <v>0</v>
      </c>
      <c r="S459" s="107"/>
      <c r="T459" s="108">
        <f t="shared" si="716"/>
        <v>0</v>
      </c>
      <c r="U459" s="107"/>
      <c r="V459" s="108">
        <f t="shared" si="717"/>
        <v>0</v>
      </c>
      <c r="W459" s="107"/>
      <c r="X459" s="108">
        <f t="shared" si="718"/>
        <v>0</v>
      </c>
      <c r="Y459" s="107"/>
      <c r="Z459" s="108">
        <f t="shared" si="719"/>
        <v>0</v>
      </c>
      <c r="AA459" s="107"/>
      <c r="AB459" s="108">
        <f t="shared" si="720"/>
        <v>0</v>
      </c>
      <c r="AC459" s="107"/>
      <c r="AD459" s="108">
        <f t="shared" si="721"/>
        <v>0</v>
      </c>
      <c r="AE459" s="109">
        <f t="shared" si="722"/>
        <v>0</v>
      </c>
      <c r="AF459" s="110"/>
      <c r="AG459" s="111"/>
      <c r="AH459" s="109">
        <f t="shared" si="723"/>
        <v>0</v>
      </c>
      <c r="AJ459" s="111"/>
    </row>
    <row r="460" spans="1:36" x14ac:dyDescent="0.25">
      <c r="A460" s="101" t="str">
        <f t="shared" si="687"/>
        <v>N</v>
      </c>
      <c r="B460" s="41">
        <v>7206</v>
      </c>
      <c r="C460" s="27" t="s">
        <v>247</v>
      </c>
      <c r="D460" s="102"/>
      <c r="E460" s="103"/>
      <c r="F460" s="103"/>
      <c r="G460" s="104"/>
      <c r="H460" s="105"/>
      <c r="I460" s="106">
        <f t="shared" si="710"/>
        <v>0</v>
      </c>
      <c r="J460" s="29">
        <f t="shared" si="711"/>
        <v>0</v>
      </c>
      <c r="K460" s="107"/>
      <c r="L460" s="108">
        <f t="shared" si="712"/>
        <v>0</v>
      </c>
      <c r="M460" s="107"/>
      <c r="N460" s="108">
        <f t="shared" si="713"/>
        <v>0</v>
      </c>
      <c r="O460" s="107"/>
      <c r="P460" s="108">
        <f t="shared" si="714"/>
        <v>0</v>
      </c>
      <c r="Q460" s="107"/>
      <c r="R460" s="108">
        <f t="shared" si="715"/>
        <v>0</v>
      </c>
      <c r="S460" s="107"/>
      <c r="T460" s="108">
        <f t="shared" si="716"/>
        <v>0</v>
      </c>
      <c r="U460" s="107"/>
      <c r="V460" s="108">
        <f t="shared" si="717"/>
        <v>0</v>
      </c>
      <c r="W460" s="107"/>
      <c r="X460" s="108">
        <f t="shared" si="718"/>
        <v>0</v>
      </c>
      <c r="Y460" s="107"/>
      <c r="Z460" s="108">
        <f t="shared" si="719"/>
        <v>0</v>
      </c>
      <c r="AA460" s="107"/>
      <c r="AB460" s="108">
        <f t="shared" si="720"/>
        <v>0</v>
      </c>
      <c r="AC460" s="107"/>
      <c r="AD460" s="108">
        <f t="shared" si="721"/>
        <v>0</v>
      </c>
      <c r="AE460" s="109">
        <f t="shared" si="722"/>
        <v>0</v>
      </c>
      <c r="AF460" s="110"/>
      <c r="AG460" s="111"/>
      <c r="AH460" s="109">
        <f t="shared" si="723"/>
        <v>0</v>
      </c>
      <c r="AJ460" s="111"/>
    </row>
    <row r="461" spans="1:36" x14ac:dyDescent="0.25">
      <c r="A461" s="101" t="str">
        <f t="shared" si="687"/>
        <v>N</v>
      </c>
      <c r="B461" s="41">
        <v>7299</v>
      </c>
      <c r="C461" s="27" t="s">
        <v>248</v>
      </c>
      <c r="D461" s="102"/>
      <c r="E461" s="103"/>
      <c r="F461" s="103"/>
      <c r="G461" s="104"/>
      <c r="H461" s="105"/>
      <c r="I461" s="106">
        <f t="shared" si="710"/>
        <v>0</v>
      </c>
      <c r="J461" s="29">
        <f t="shared" si="711"/>
        <v>0</v>
      </c>
      <c r="K461" s="107"/>
      <c r="L461" s="108">
        <f t="shared" si="712"/>
        <v>0</v>
      </c>
      <c r="M461" s="107"/>
      <c r="N461" s="108">
        <f t="shared" si="713"/>
        <v>0</v>
      </c>
      <c r="O461" s="107"/>
      <c r="P461" s="108">
        <f t="shared" si="714"/>
        <v>0</v>
      </c>
      <c r="Q461" s="107"/>
      <c r="R461" s="108">
        <f t="shared" si="715"/>
        <v>0</v>
      </c>
      <c r="S461" s="107"/>
      <c r="T461" s="108">
        <f t="shared" si="716"/>
        <v>0</v>
      </c>
      <c r="U461" s="107"/>
      <c r="V461" s="108">
        <f t="shared" si="717"/>
        <v>0</v>
      </c>
      <c r="W461" s="107"/>
      <c r="X461" s="108">
        <f t="shared" si="718"/>
        <v>0</v>
      </c>
      <c r="Y461" s="107"/>
      <c r="Z461" s="108">
        <f t="shared" si="719"/>
        <v>0</v>
      </c>
      <c r="AA461" s="107"/>
      <c r="AB461" s="108">
        <f t="shared" si="720"/>
        <v>0</v>
      </c>
      <c r="AC461" s="107"/>
      <c r="AD461" s="108">
        <f t="shared" si="721"/>
        <v>0</v>
      </c>
      <c r="AE461" s="109">
        <f t="shared" si="722"/>
        <v>0</v>
      </c>
      <c r="AF461" s="110"/>
      <c r="AG461" s="111"/>
      <c r="AH461" s="109">
        <f t="shared" si="723"/>
        <v>0</v>
      </c>
      <c r="AJ461" s="111"/>
    </row>
    <row r="462" spans="1:36" x14ac:dyDescent="0.25">
      <c r="A462" s="101" t="str">
        <f t="shared" si="687"/>
        <v>N</v>
      </c>
      <c r="B462" s="41">
        <v>7704</v>
      </c>
      <c r="C462" s="27" t="s">
        <v>500</v>
      </c>
      <c r="D462" s="102"/>
      <c r="E462" s="103"/>
      <c r="F462" s="103"/>
      <c r="G462" s="104"/>
      <c r="H462" s="105"/>
      <c r="I462" s="106">
        <f t="shared" si="710"/>
        <v>0</v>
      </c>
      <c r="J462" s="29">
        <f t="shared" si="711"/>
        <v>0</v>
      </c>
      <c r="K462" s="107"/>
      <c r="L462" s="108">
        <f t="shared" si="712"/>
        <v>0</v>
      </c>
      <c r="M462" s="107"/>
      <c r="N462" s="108">
        <f t="shared" si="713"/>
        <v>0</v>
      </c>
      <c r="O462" s="107"/>
      <c r="P462" s="108">
        <f t="shared" si="714"/>
        <v>0</v>
      </c>
      <c r="Q462" s="107"/>
      <c r="R462" s="108">
        <f t="shared" si="715"/>
        <v>0</v>
      </c>
      <c r="S462" s="107"/>
      <c r="T462" s="108">
        <f t="shared" si="716"/>
        <v>0</v>
      </c>
      <c r="U462" s="107"/>
      <c r="V462" s="108">
        <f t="shared" si="717"/>
        <v>0</v>
      </c>
      <c r="W462" s="107"/>
      <c r="X462" s="108">
        <f t="shared" si="718"/>
        <v>0</v>
      </c>
      <c r="Y462" s="107"/>
      <c r="Z462" s="108">
        <f t="shared" si="719"/>
        <v>0</v>
      </c>
      <c r="AA462" s="107"/>
      <c r="AB462" s="108">
        <f t="shared" si="720"/>
        <v>0</v>
      </c>
      <c r="AC462" s="107"/>
      <c r="AD462" s="108">
        <f t="shared" si="721"/>
        <v>0</v>
      </c>
      <c r="AE462" s="109">
        <f t="shared" si="722"/>
        <v>0</v>
      </c>
      <c r="AF462" s="110"/>
      <c r="AG462" s="111"/>
      <c r="AH462" s="109">
        <f t="shared" si="723"/>
        <v>0</v>
      </c>
      <c r="AJ462" s="111"/>
    </row>
    <row r="463" spans="1:36" x14ac:dyDescent="0.25">
      <c r="A463" s="101" t="str">
        <f t="shared" si="687"/>
        <v>N</v>
      </c>
      <c r="B463" s="41">
        <v>8813</v>
      </c>
      <c r="C463" s="27" t="s">
        <v>249</v>
      </c>
      <c r="D463" s="102"/>
      <c r="E463" s="103"/>
      <c r="F463" s="103"/>
      <c r="G463" s="104"/>
      <c r="H463" s="105"/>
      <c r="I463" s="106">
        <f t="shared" si="710"/>
        <v>0</v>
      </c>
      <c r="J463" s="29">
        <f t="shared" si="711"/>
        <v>0</v>
      </c>
      <c r="K463" s="107"/>
      <c r="L463" s="108">
        <f t="shared" si="712"/>
        <v>0</v>
      </c>
      <c r="M463" s="107"/>
      <c r="N463" s="108">
        <f t="shared" si="713"/>
        <v>0</v>
      </c>
      <c r="O463" s="107"/>
      <c r="P463" s="108">
        <f t="shared" si="714"/>
        <v>0</v>
      </c>
      <c r="Q463" s="107"/>
      <c r="R463" s="108">
        <f t="shared" si="715"/>
        <v>0</v>
      </c>
      <c r="S463" s="107"/>
      <c r="T463" s="108">
        <f t="shared" si="716"/>
        <v>0</v>
      </c>
      <c r="U463" s="107"/>
      <c r="V463" s="108">
        <f t="shared" si="717"/>
        <v>0</v>
      </c>
      <c r="W463" s="107"/>
      <c r="X463" s="108">
        <f t="shared" si="718"/>
        <v>0</v>
      </c>
      <c r="Y463" s="107"/>
      <c r="Z463" s="108">
        <f t="shared" si="719"/>
        <v>0</v>
      </c>
      <c r="AA463" s="107"/>
      <c r="AB463" s="108">
        <f t="shared" si="720"/>
        <v>0</v>
      </c>
      <c r="AC463" s="107"/>
      <c r="AD463" s="108">
        <f t="shared" si="721"/>
        <v>0</v>
      </c>
      <c r="AE463" s="109">
        <f t="shared" si="722"/>
        <v>0</v>
      </c>
      <c r="AF463" s="110"/>
      <c r="AG463" s="111"/>
      <c r="AH463" s="109">
        <f t="shared" si="723"/>
        <v>0</v>
      </c>
      <c r="AJ463" s="111"/>
    </row>
    <row r="464" spans="1:36" x14ac:dyDescent="0.25">
      <c r="A464" s="101" t="str">
        <f t="shared" si="687"/>
        <v>N</v>
      </c>
      <c r="B464" s="32"/>
      <c r="C464" s="27"/>
      <c r="D464" s="114"/>
      <c r="E464" s="115"/>
      <c r="F464" s="115"/>
      <c r="G464" s="116"/>
      <c r="H464" s="116"/>
      <c r="I464" s="28"/>
      <c r="J464" s="29"/>
      <c r="K464" s="117"/>
      <c r="L464" s="108"/>
      <c r="M464" s="117"/>
      <c r="N464" s="108"/>
      <c r="O464" s="117"/>
      <c r="P464" s="108"/>
      <c r="Q464" s="117"/>
      <c r="R464" s="108"/>
      <c r="S464" s="117"/>
      <c r="T464" s="108"/>
      <c r="U464" s="117"/>
      <c r="V464" s="108"/>
      <c r="W464" s="117"/>
      <c r="X464" s="108"/>
      <c r="Y464" s="117"/>
      <c r="Z464" s="108"/>
      <c r="AA464" s="117"/>
      <c r="AB464" s="108"/>
      <c r="AC464" s="117"/>
      <c r="AD464" s="108"/>
      <c r="AE464" s="109"/>
      <c r="AF464" s="110"/>
      <c r="AG464" s="111"/>
      <c r="AH464" s="109"/>
      <c r="AJ464" s="111"/>
    </row>
    <row r="465" spans="1:36" s="10" customFormat="1" x14ac:dyDescent="0.25">
      <c r="A465" s="1" t="str">
        <f t="shared" si="687"/>
        <v>Y</v>
      </c>
      <c r="B465" s="21">
        <v>730</v>
      </c>
      <c r="C465" s="22" t="s">
        <v>6</v>
      </c>
      <c r="D465" s="97"/>
      <c r="E465" s="22"/>
      <c r="F465" s="22"/>
      <c r="G465" s="23"/>
      <c r="H465" s="23"/>
      <c r="I465" s="23"/>
      <c r="J465" s="24">
        <f>ROUND(SUBTOTAL(9,J466:J484),0)</f>
        <v>42309</v>
      </c>
      <c r="K465" s="98"/>
      <c r="L465" s="99">
        <f>ROUND(SUBTOTAL(9,L466:L484),0)</f>
        <v>2115</v>
      </c>
      <c r="M465" s="98"/>
      <c r="N465" s="99">
        <f t="shared" ref="N465:AD465" si="724">ROUND(SUBTOTAL(9,N466:N484),0)</f>
        <v>40194</v>
      </c>
      <c r="O465" s="98"/>
      <c r="P465" s="99">
        <f t="shared" ref="P465" si="725">ROUND(SUBTOTAL(9,P466:P484),0)</f>
        <v>0</v>
      </c>
      <c r="Q465" s="98"/>
      <c r="R465" s="99">
        <f t="shared" ref="R465" si="726">ROUND(SUBTOTAL(9,R466:R484),0)</f>
        <v>0</v>
      </c>
      <c r="S465" s="98"/>
      <c r="T465" s="99">
        <f t="shared" ref="T465" si="727">ROUND(SUBTOTAL(9,T466:T484),0)</f>
        <v>0</v>
      </c>
      <c r="U465" s="98"/>
      <c r="V465" s="99">
        <f t="shared" ref="V465" si="728">ROUND(SUBTOTAL(9,V466:V484),0)</f>
        <v>0</v>
      </c>
      <c r="W465" s="98"/>
      <c r="X465" s="99">
        <f t="shared" ref="X465" si="729">ROUND(SUBTOTAL(9,X466:X484),0)</f>
        <v>0</v>
      </c>
      <c r="Y465" s="98"/>
      <c r="Z465" s="99">
        <f t="shared" ref="Z465" si="730">ROUND(SUBTOTAL(9,Z466:Z484),0)</f>
        <v>0</v>
      </c>
      <c r="AA465" s="98"/>
      <c r="AB465" s="99">
        <f t="shared" ref="AB465" si="731">ROUND(SUBTOTAL(9,AB466:AB484),0)</f>
        <v>0</v>
      </c>
      <c r="AC465" s="98"/>
      <c r="AD465" s="99">
        <f t="shared" si="724"/>
        <v>0</v>
      </c>
      <c r="AE465" s="100">
        <f>ROUND(SUBTOTAL(9,AE466:AE484),0)</f>
        <v>42309</v>
      </c>
      <c r="AF465" s="8"/>
      <c r="AG465" s="4"/>
      <c r="AH465" s="100">
        <f>ROUND(SUBTOTAL(9,AH466:AH484),0)</f>
        <v>0</v>
      </c>
      <c r="AJ465" s="4"/>
    </row>
    <row r="466" spans="1:36" x14ac:dyDescent="0.25">
      <c r="A466" s="101" t="str">
        <f t="shared" si="687"/>
        <v>N</v>
      </c>
      <c r="B466" s="26">
        <v>730</v>
      </c>
      <c r="C466" s="27" t="s">
        <v>6</v>
      </c>
      <c r="D466" s="102"/>
      <c r="E466" s="103"/>
      <c r="F466" s="103"/>
      <c r="G466" s="104"/>
      <c r="H466" s="105"/>
      <c r="I466" s="106">
        <f t="shared" ref="I466:I483" si="732">IF(+H466&gt;0,+D466*H466,+D466*F466*H466)</f>
        <v>0</v>
      </c>
      <c r="J466" s="29">
        <f t="shared" ref="J466:J483" si="733">+I466/J$2</f>
        <v>0</v>
      </c>
      <c r="K466" s="107"/>
      <c r="L466" s="108">
        <f t="shared" ref="L466:L483" si="734">+$J466*K466</f>
        <v>0</v>
      </c>
      <c r="M466" s="107"/>
      <c r="N466" s="108">
        <f t="shared" ref="N466:N483" si="735">+$J466*M466</f>
        <v>0</v>
      </c>
      <c r="O466" s="107"/>
      <c r="P466" s="108">
        <f t="shared" ref="P466:P483" si="736">+$J466*O466</f>
        <v>0</v>
      </c>
      <c r="Q466" s="107"/>
      <c r="R466" s="108">
        <f t="shared" ref="R466:R483" si="737">+$J466*Q466</f>
        <v>0</v>
      </c>
      <c r="S466" s="107"/>
      <c r="T466" s="108">
        <f t="shared" ref="T466:T483" si="738">+$J466*S466</f>
        <v>0</v>
      </c>
      <c r="U466" s="107"/>
      <c r="V466" s="108">
        <f t="shared" ref="V466:V483" si="739">+$J466*U466</f>
        <v>0</v>
      </c>
      <c r="W466" s="107"/>
      <c r="X466" s="108">
        <f t="shared" ref="X466:X483" si="740">+$J466*W466</f>
        <v>0</v>
      </c>
      <c r="Y466" s="107"/>
      <c r="Z466" s="108">
        <f t="shared" ref="Z466:Z483" si="741">+$J466*Y466</f>
        <v>0</v>
      </c>
      <c r="AA466" s="107"/>
      <c r="AB466" s="108">
        <f t="shared" ref="AB466:AB483" si="742">+$J466*AA466</f>
        <v>0</v>
      </c>
      <c r="AC466" s="107"/>
      <c r="AD466" s="108">
        <f t="shared" ref="AD466:AD483" si="743">+$J466*AC466</f>
        <v>0</v>
      </c>
      <c r="AE466" s="109">
        <f t="shared" ref="AE466:AE483" si="744">+L466+N466+P466+R466+T466+V466+X466+Z466+AB466+AD466</f>
        <v>0</v>
      </c>
      <c r="AF466" s="110"/>
      <c r="AG466" s="111"/>
      <c r="AH466" s="109">
        <f t="shared" ref="AH466:AH483" si="745">+J466-AE466</f>
        <v>0</v>
      </c>
      <c r="AJ466" s="111"/>
    </row>
    <row r="467" spans="1:36" x14ac:dyDescent="0.25">
      <c r="A467" s="101" t="str">
        <f t="shared" si="687"/>
        <v>N</v>
      </c>
      <c r="B467" s="31">
        <v>7300</v>
      </c>
      <c r="C467" s="27" t="s">
        <v>6</v>
      </c>
      <c r="D467" s="102"/>
      <c r="E467" s="103"/>
      <c r="F467" s="103"/>
      <c r="G467" s="104"/>
      <c r="H467" s="105"/>
      <c r="I467" s="106">
        <f t="shared" si="732"/>
        <v>0</v>
      </c>
      <c r="J467" s="29">
        <f t="shared" si="733"/>
        <v>0</v>
      </c>
      <c r="K467" s="107"/>
      <c r="L467" s="108">
        <f t="shared" si="734"/>
        <v>0</v>
      </c>
      <c r="M467" s="107"/>
      <c r="N467" s="108">
        <f t="shared" si="735"/>
        <v>0</v>
      </c>
      <c r="O467" s="107"/>
      <c r="P467" s="108">
        <f t="shared" si="736"/>
        <v>0</v>
      </c>
      <c r="Q467" s="107"/>
      <c r="R467" s="108">
        <f t="shared" si="737"/>
        <v>0</v>
      </c>
      <c r="S467" s="107"/>
      <c r="T467" s="108">
        <f t="shared" si="738"/>
        <v>0</v>
      </c>
      <c r="U467" s="107"/>
      <c r="V467" s="108">
        <f t="shared" si="739"/>
        <v>0</v>
      </c>
      <c r="W467" s="107"/>
      <c r="X467" s="108">
        <f t="shared" si="740"/>
        <v>0</v>
      </c>
      <c r="Y467" s="107"/>
      <c r="Z467" s="108">
        <f t="shared" si="741"/>
        <v>0</v>
      </c>
      <c r="AA467" s="107"/>
      <c r="AB467" s="108">
        <f t="shared" si="742"/>
        <v>0</v>
      </c>
      <c r="AC467" s="107"/>
      <c r="AD467" s="108">
        <f t="shared" si="743"/>
        <v>0</v>
      </c>
      <c r="AE467" s="109">
        <f t="shared" si="744"/>
        <v>0</v>
      </c>
      <c r="AF467" s="110"/>
      <c r="AG467" s="111"/>
      <c r="AH467" s="109">
        <f t="shared" si="745"/>
        <v>0</v>
      </c>
      <c r="AJ467" s="111"/>
    </row>
    <row r="468" spans="1:36" s="131" customFormat="1" x14ac:dyDescent="0.25">
      <c r="A468" s="124" t="str">
        <f t="shared" si="687"/>
        <v>Y</v>
      </c>
      <c r="B468" s="31">
        <v>7301</v>
      </c>
      <c r="C468" s="125" t="s">
        <v>250</v>
      </c>
      <c r="D468" s="102">
        <v>31</v>
      </c>
      <c r="E468" s="103" t="s">
        <v>899</v>
      </c>
      <c r="F468" s="103">
        <v>1</v>
      </c>
      <c r="G468" s="104">
        <v>1</v>
      </c>
      <c r="H468" s="105">
        <v>228.7741935483871</v>
      </c>
      <c r="I468" s="126">
        <f t="shared" si="732"/>
        <v>7092</v>
      </c>
      <c r="J468" s="29">
        <f t="shared" si="733"/>
        <v>7092</v>
      </c>
      <c r="K468" s="107">
        <v>0.05</v>
      </c>
      <c r="L468" s="108">
        <f t="shared" si="734"/>
        <v>354.6</v>
      </c>
      <c r="M468" s="107">
        <v>0.95</v>
      </c>
      <c r="N468" s="108">
        <f t="shared" si="735"/>
        <v>6737.4</v>
      </c>
      <c r="O468" s="107"/>
      <c r="P468" s="108">
        <f t="shared" si="736"/>
        <v>0</v>
      </c>
      <c r="Q468" s="107"/>
      <c r="R468" s="129">
        <f t="shared" si="737"/>
        <v>0</v>
      </c>
      <c r="S468" s="107"/>
      <c r="T468" s="129">
        <f t="shared" si="738"/>
        <v>0</v>
      </c>
      <c r="U468" s="107"/>
      <c r="V468" s="129">
        <f t="shared" si="739"/>
        <v>0</v>
      </c>
      <c r="W468" s="107"/>
      <c r="X468" s="129">
        <f t="shared" si="740"/>
        <v>0</v>
      </c>
      <c r="Y468" s="107"/>
      <c r="Z468" s="129">
        <f t="shared" si="741"/>
        <v>0</v>
      </c>
      <c r="AA468" s="107"/>
      <c r="AB468" s="129">
        <f t="shared" si="742"/>
        <v>0</v>
      </c>
      <c r="AC468" s="107"/>
      <c r="AD468" s="129">
        <f t="shared" si="743"/>
        <v>0</v>
      </c>
      <c r="AE468" s="109">
        <f t="shared" si="744"/>
        <v>7092</v>
      </c>
      <c r="AF468" s="110"/>
      <c r="AG468" s="111"/>
      <c r="AH468" s="109">
        <f t="shared" si="745"/>
        <v>0</v>
      </c>
      <c r="AJ468" s="130"/>
    </row>
    <row r="469" spans="1:36" x14ac:dyDescent="0.25">
      <c r="A469" s="101" t="str">
        <f t="shared" si="687"/>
        <v>N</v>
      </c>
      <c r="B469" s="26">
        <v>7302</v>
      </c>
      <c r="C469" s="27" t="s">
        <v>251</v>
      </c>
      <c r="D469" s="102"/>
      <c r="E469" s="103"/>
      <c r="F469" s="103"/>
      <c r="G469" s="104"/>
      <c r="H469" s="105"/>
      <c r="I469" s="106">
        <f t="shared" si="732"/>
        <v>0</v>
      </c>
      <c r="J469" s="29">
        <f t="shared" si="733"/>
        <v>0</v>
      </c>
      <c r="K469" s="107"/>
      <c r="L469" s="108">
        <f t="shared" si="734"/>
        <v>0</v>
      </c>
      <c r="M469" s="107"/>
      <c r="N469" s="108">
        <f t="shared" si="735"/>
        <v>0</v>
      </c>
      <c r="O469" s="107"/>
      <c r="P469" s="108">
        <f t="shared" si="736"/>
        <v>0</v>
      </c>
      <c r="Q469" s="107"/>
      <c r="R469" s="108">
        <f t="shared" si="737"/>
        <v>0</v>
      </c>
      <c r="S469" s="107"/>
      <c r="T469" s="108">
        <f t="shared" si="738"/>
        <v>0</v>
      </c>
      <c r="U469" s="107"/>
      <c r="V469" s="108">
        <f t="shared" si="739"/>
        <v>0</v>
      </c>
      <c r="W469" s="107"/>
      <c r="X469" s="108">
        <f t="shared" si="740"/>
        <v>0</v>
      </c>
      <c r="Y469" s="107"/>
      <c r="Z469" s="108">
        <f t="shared" si="741"/>
        <v>0</v>
      </c>
      <c r="AA469" s="107"/>
      <c r="AB469" s="108">
        <f t="shared" si="742"/>
        <v>0</v>
      </c>
      <c r="AC469" s="107"/>
      <c r="AD469" s="108">
        <f t="shared" si="743"/>
        <v>0</v>
      </c>
      <c r="AE469" s="109">
        <f t="shared" si="744"/>
        <v>0</v>
      </c>
      <c r="AF469" s="110"/>
      <c r="AG469" s="111"/>
      <c r="AH469" s="109">
        <f t="shared" si="745"/>
        <v>0</v>
      </c>
      <c r="AJ469" s="111"/>
    </row>
    <row r="470" spans="1:36" x14ac:dyDescent="0.25">
      <c r="A470" s="101" t="str">
        <f t="shared" si="687"/>
        <v>N</v>
      </c>
      <c r="B470" s="31">
        <v>7303</v>
      </c>
      <c r="C470" s="27" t="s">
        <v>252</v>
      </c>
      <c r="D470" s="102"/>
      <c r="E470" s="103"/>
      <c r="F470" s="103"/>
      <c r="G470" s="104"/>
      <c r="H470" s="105"/>
      <c r="I470" s="106">
        <f t="shared" si="732"/>
        <v>0</v>
      </c>
      <c r="J470" s="29">
        <f t="shared" si="733"/>
        <v>0</v>
      </c>
      <c r="K470" s="107"/>
      <c r="L470" s="108">
        <f t="shared" si="734"/>
        <v>0</v>
      </c>
      <c r="M470" s="107"/>
      <c r="N470" s="108">
        <f t="shared" si="735"/>
        <v>0</v>
      </c>
      <c r="O470" s="107"/>
      <c r="P470" s="108">
        <f t="shared" si="736"/>
        <v>0</v>
      </c>
      <c r="Q470" s="107"/>
      <c r="R470" s="108">
        <f t="shared" si="737"/>
        <v>0</v>
      </c>
      <c r="S470" s="107"/>
      <c r="T470" s="108">
        <f t="shared" si="738"/>
        <v>0</v>
      </c>
      <c r="U470" s="107"/>
      <c r="V470" s="108">
        <f t="shared" si="739"/>
        <v>0</v>
      </c>
      <c r="W470" s="107"/>
      <c r="X470" s="108">
        <f t="shared" si="740"/>
        <v>0</v>
      </c>
      <c r="Y470" s="107"/>
      <c r="Z470" s="108">
        <f t="shared" si="741"/>
        <v>0</v>
      </c>
      <c r="AA470" s="107"/>
      <c r="AB470" s="108">
        <f t="shared" si="742"/>
        <v>0</v>
      </c>
      <c r="AC470" s="107"/>
      <c r="AD470" s="108">
        <f t="shared" si="743"/>
        <v>0</v>
      </c>
      <c r="AE470" s="109">
        <f t="shared" si="744"/>
        <v>0</v>
      </c>
      <c r="AF470" s="110"/>
      <c r="AG470" s="111"/>
      <c r="AH470" s="109">
        <f t="shared" si="745"/>
        <v>0</v>
      </c>
      <c r="AJ470" s="111"/>
    </row>
    <row r="471" spans="1:36" x14ac:dyDescent="0.25">
      <c r="A471" s="101" t="str">
        <f t="shared" si="687"/>
        <v>Y</v>
      </c>
      <c r="B471" s="31">
        <v>7304</v>
      </c>
      <c r="C471" s="27" t="s">
        <v>253</v>
      </c>
      <c r="D471" s="102">
        <v>4</v>
      </c>
      <c r="E471" s="103" t="s">
        <v>896</v>
      </c>
      <c r="F471" s="103">
        <v>1</v>
      </c>
      <c r="G471" s="104">
        <v>1</v>
      </c>
      <c r="H471" s="105">
        <v>1571.25</v>
      </c>
      <c r="I471" s="106">
        <f t="shared" si="732"/>
        <v>6285</v>
      </c>
      <c r="J471" s="29">
        <f t="shared" si="733"/>
        <v>6285</v>
      </c>
      <c r="K471" s="107">
        <v>0.05</v>
      </c>
      <c r="L471" s="108">
        <f t="shared" si="734"/>
        <v>314.25</v>
      </c>
      <c r="M471" s="107">
        <v>0.95</v>
      </c>
      <c r="N471" s="108">
        <f t="shared" si="735"/>
        <v>5970.75</v>
      </c>
      <c r="O471" s="107"/>
      <c r="P471" s="108">
        <f t="shared" si="736"/>
        <v>0</v>
      </c>
      <c r="Q471" s="107"/>
      <c r="R471" s="108">
        <f t="shared" si="737"/>
        <v>0</v>
      </c>
      <c r="S471" s="107"/>
      <c r="T471" s="108">
        <f t="shared" si="738"/>
        <v>0</v>
      </c>
      <c r="U471" s="107"/>
      <c r="V471" s="108">
        <f t="shared" si="739"/>
        <v>0</v>
      </c>
      <c r="W471" s="107"/>
      <c r="X471" s="108">
        <f t="shared" si="740"/>
        <v>0</v>
      </c>
      <c r="Y471" s="107"/>
      <c r="Z471" s="108">
        <f t="shared" si="741"/>
        <v>0</v>
      </c>
      <c r="AA471" s="107"/>
      <c r="AB471" s="108">
        <f t="shared" si="742"/>
        <v>0</v>
      </c>
      <c r="AC471" s="107"/>
      <c r="AD471" s="108">
        <f t="shared" si="743"/>
        <v>0</v>
      </c>
      <c r="AE471" s="109">
        <f t="shared" si="744"/>
        <v>6285</v>
      </c>
      <c r="AF471" s="110"/>
      <c r="AG471" s="111"/>
      <c r="AH471" s="109">
        <f t="shared" si="745"/>
        <v>0</v>
      </c>
      <c r="AJ471" s="111"/>
    </row>
    <row r="472" spans="1:36" x14ac:dyDescent="0.25">
      <c r="A472" s="101" t="str">
        <f t="shared" si="687"/>
        <v>Y</v>
      </c>
      <c r="B472" s="41">
        <v>7309</v>
      </c>
      <c r="C472" s="27" t="s">
        <v>254</v>
      </c>
      <c r="D472" s="102">
        <v>1</v>
      </c>
      <c r="E472" s="103" t="s">
        <v>884</v>
      </c>
      <c r="F472" s="103">
        <v>1</v>
      </c>
      <c r="G472" s="104">
        <v>1</v>
      </c>
      <c r="H472" s="105">
        <v>4133</v>
      </c>
      <c r="I472" s="106">
        <f t="shared" si="732"/>
        <v>4133</v>
      </c>
      <c r="J472" s="29">
        <f t="shared" si="733"/>
        <v>4133</v>
      </c>
      <c r="K472" s="107">
        <v>0.05</v>
      </c>
      <c r="L472" s="108">
        <f t="shared" si="734"/>
        <v>206.65</v>
      </c>
      <c r="M472" s="107">
        <v>0.95</v>
      </c>
      <c r="N472" s="108">
        <f t="shared" si="735"/>
        <v>3926.35</v>
      </c>
      <c r="O472" s="107"/>
      <c r="P472" s="108">
        <f t="shared" si="736"/>
        <v>0</v>
      </c>
      <c r="Q472" s="107"/>
      <c r="R472" s="108">
        <f t="shared" si="737"/>
        <v>0</v>
      </c>
      <c r="S472" s="107"/>
      <c r="T472" s="108">
        <f t="shared" si="738"/>
        <v>0</v>
      </c>
      <c r="U472" s="107"/>
      <c r="V472" s="108">
        <f t="shared" si="739"/>
        <v>0</v>
      </c>
      <c r="W472" s="107"/>
      <c r="X472" s="108">
        <f t="shared" si="740"/>
        <v>0</v>
      </c>
      <c r="Y472" s="107"/>
      <c r="Z472" s="108">
        <f t="shared" si="741"/>
        <v>0</v>
      </c>
      <c r="AA472" s="107"/>
      <c r="AB472" s="108">
        <f t="shared" si="742"/>
        <v>0</v>
      </c>
      <c r="AC472" s="107"/>
      <c r="AD472" s="108">
        <f t="shared" si="743"/>
        <v>0</v>
      </c>
      <c r="AE472" s="109">
        <f t="shared" si="744"/>
        <v>4133</v>
      </c>
      <c r="AF472" s="110"/>
      <c r="AG472" s="111"/>
      <c r="AH472" s="109">
        <f t="shared" si="745"/>
        <v>0</v>
      </c>
      <c r="AJ472" s="111"/>
    </row>
    <row r="473" spans="1:36" s="131" customFormat="1" x14ac:dyDescent="0.25">
      <c r="A473" s="124" t="str">
        <f t="shared" si="687"/>
        <v>N</v>
      </c>
      <c r="B473" s="41">
        <v>7321</v>
      </c>
      <c r="C473" s="125" t="s">
        <v>255</v>
      </c>
      <c r="D473" s="102"/>
      <c r="E473" s="103"/>
      <c r="F473" s="103"/>
      <c r="G473" s="104"/>
      <c r="H473" s="105"/>
      <c r="I473" s="126">
        <f t="shared" si="732"/>
        <v>0</v>
      </c>
      <c r="J473" s="29">
        <f t="shared" si="733"/>
        <v>0</v>
      </c>
      <c r="K473" s="107"/>
      <c r="L473" s="108">
        <f t="shared" si="734"/>
        <v>0</v>
      </c>
      <c r="M473" s="107"/>
      <c r="N473" s="108">
        <f t="shared" si="735"/>
        <v>0</v>
      </c>
      <c r="O473" s="107"/>
      <c r="P473" s="108">
        <f t="shared" si="736"/>
        <v>0</v>
      </c>
      <c r="Q473" s="107"/>
      <c r="R473" s="129">
        <f t="shared" si="737"/>
        <v>0</v>
      </c>
      <c r="S473" s="107"/>
      <c r="T473" s="129">
        <f t="shared" si="738"/>
        <v>0</v>
      </c>
      <c r="U473" s="107"/>
      <c r="V473" s="129">
        <f t="shared" si="739"/>
        <v>0</v>
      </c>
      <c r="W473" s="107"/>
      <c r="X473" s="129">
        <f t="shared" si="740"/>
        <v>0</v>
      </c>
      <c r="Y473" s="107"/>
      <c r="Z473" s="129">
        <f t="shared" si="741"/>
        <v>0</v>
      </c>
      <c r="AA473" s="107"/>
      <c r="AB473" s="129">
        <f t="shared" si="742"/>
        <v>0</v>
      </c>
      <c r="AC473" s="107"/>
      <c r="AD473" s="129">
        <f t="shared" si="743"/>
        <v>0</v>
      </c>
      <c r="AE473" s="109">
        <f t="shared" si="744"/>
        <v>0</v>
      </c>
      <c r="AF473" s="110"/>
      <c r="AG473" s="111"/>
      <c r="AH473" s="109">
        <f t="shared" si="745"/>
        <v>0</v>
      </c>
      <c r="AJ473" s="130"/>
    </row>
    <row r="474" spans="1:36" x14ac:dyDescent="0.25">
      <c r="A474" s="101" t="str">
        <f t="shared" si="687"/>
        <v>N</v>
      </c>
      <c r="B474" s="41">
        <v>7322</v>
      </c>
      <c r="C474" s="27" t="s">
        <v>256</v>
      </c>
      <c r="D474" s="102"/>
      <c r="E474" s="103"/>
      <c r="F474" s="103"/>
      <c r="G474" s="104"/>
      <c r="H474" s="105"/>
      <c r="I474" s="106">
        <f t="shared" si="732"/>
        <v>0</v>
      </c>
      <c r="J474" s="29">
        <f t="shared" si="733"/>
        <v>0</v>
      </c>
      <c r="K474" s="107"/>
      <c r="L474" s="108">
        <f t="shared" si="734"/>
        <v>0</v>
      </c>
      <c r="M474" s="107"/>
      <c r="N474" s="108">
        <f t="shared" si="735"/>
        <v>0</v>
      </c>
      <c r="O474" s="107"/>
      <c r="P474" s="108">
        <f t="shared" si="736"/>
        <v>0</v>
      </c>
      <c r="Q474" s="107"/>
      <c r="R474" s="108">
        <f t="shared" si="737"/>
        <v>0</v>
      </c>
      <c r="S474" s="107"/>
      <c r="T474" s="108">
        <f t="shared" si="738"/>
        <v>0</v>
      </c>
      <c r="U474" s="107"/>
      <c r="V474" s="108">
        <f t="shared" si="739"/>
        <v>0</v>
      </c>
      <c r="W474" s="107"/>
      <c r="X474" s="108">
        <f t="shared" si="740"/>
        <v>0</v>
      </c>
      <c r="Y474" s="107"/>
      <c r="Z474" s="108">
        <f t="shared" si="741"/>
        <v>0</v>
      </c>
      <c r="AA474" s="107"/>
      <c r="AB474" s="108">
        <f t="shared" si="742"/>
        <v>0</v>
      </c>
      <c r="AC474" s="107"/>
      <c r="AD474" s="108">
        <f t="shared" si="743"/>
        <v>0</v>
      </c>
      <c r="AE474" s="109">
        <f t="shared" si="744"/>
        <v>0</v>
      </c>
      <c r="AF474" s="110"/>
      <c r="AG474" s="111"/>
      <c r="AH474" s="109">
        <f t="shared" si="745"/>
        <v>0</v>
      </c>
      <c r="AJ474" s="111"/>
    </row>
    <row r="475" spans="1:36" x14ac:dyDescent="0.25">
      <c r="A475" s="101" t="str">
        <f t="shared" ref="A475:A538" si="746">IF(AE475&gt;0,"Y",IF(AE475&lt;0,"Y","N"))</f>
        <v>N</v>
      </c>
      <c r="B475" s="41">
        <v>7323</v>
      </c>
      <c r="C475" s="27" t="s">
        <v>257</v>
      </c>
      <c r="D475" s="102"/>
      <c r="E475" s="103"/>
      <c r="F475" s="103"/>
      <c r="G475" s="104"/>
      <c r="H475" s="105"/>
      <c r="I475" s="106">
        <f t="shared" si="732"/>
        <v>0</v>
      </c>
      <c r="J475" s="29">
        <f t="shared" si="733"/>
        <v>0</v>
      </c>
      <c r="K475" s="107"/>
      <c r="L475" s="108">
        <f t="shared" si="734"/>
        <v>0</v>
      </c>
      <c r="M475" s="107"/>
      <c r="N475" s="108">
        <f t="shared" si="735"/>
        <v>0</v>
      </c>
      <c r="O475" s="107"/>
      <c r="P475" s="108">
        <f t="shared" si="736"/>
        <v>0</v>
      </c>
      <c r="Q475" s="107"/>
      <c r="R475" s="108">
        <f t="shared" si="737"/>
        <v>0</v>
      </c>
      <c r="S475" s="107"/>
      <c r="T475" s="108">
        <f t="shared" si="738"/>
        <v>0</v>
      </c>
      <c r="U475" s="107"/>
      <c r="V475" s="108">
        <f t="shared" si="739"/>
        <v>0</v>
      </c>
      <c r="W475" s="107"/>
      <c r="X475" s="108">
        <f t="shared" si="740"/>
        <v>0</v>
      </c>
      <c r="Y475" s="107"/>
      <c r="Z475" s="108">
        <f t="shared" si="741"/>
        <v>0</v>
      </c>
      <c r="AA475" s="107"/>
      <c r="AB475" s="108">
        <f t="shared" si="742"/>
        <v>0</v>
      </c>
      <c r="AC475" s="107"/>
      <c r="AD475" s="108">
        <f t="shared" si="743"/>
        <v>0</v>
      </c>
      <c r="AE475" s="109">
        <f t="shared" si="744"/>
        <v>0</v>
      </c>
      <c r="AF475" s="110"/>
      <c r="AG475" s="111"/>
      <c r="AH475" s="109">
        <f t="shared" si="745"/>
        <v>0</v>
      </c>
      <c r="AJ475" s="111"/>
    </row>
    <row r="476" spans="1:36" x14ac:dyDescent="0.25">
      <c r="A476" s="101" t="str">
        <f t="shared" si="746"/>
        <v>N</v>
      </c>
      <c r="B476" s="41">
        <v>7324</v>
      </c>
      <c r="C476" s="27" t="s">
        <v>258</v>
      </c>
      <c r="D476" s="102"/>
      <c r="E476" s="103"/>
      <c r="F476" s="103"/>
      <c r="G476" s="104"/>
      <c r="H476" s="105"/>
      <c r="I476" s="106">
        <f t="shared" si="732"/>
        <v>0</v>
      </c>
      <c r="J476" s="29">
        <f t="shared" si="733"/>
        <v>0</v>
      </c>
      <c r="K476" s="107"/>
      <c r="L476" s="108">
        <f t="shared" si="734"/>
        <v>0</v>
      </c>
      <c r="M476" s="107"/>
      <c r="N476" s="108">
        <f t="shared" si="735"/>
        <v>0</v>
      </c>
      <c r="O476" s="107"/>
      <c r="P476" s="108">
        <f t="shared" si="736"/>
        <v>0</v>
      </c>
      <c r="Q476" s="107"/>
      <c r="R476" s="108">
        <f t="shared" si="737"/>
        <v>0</v>
      </c>
      <c r="S476" s="107"/>
      <c r="T476" s="108">
        <f t="shared" si="738"/>
        <v>0</v>
      </c>
      <c r="U476" s="107"/>
      <c r="V476" s="108">
        <f t="shared" si="739"/>
        <v>0</v>
      </c>
      <c r="W476" s="107"/>
      <c r="X476" s="108">
        <f t="shared" si="740"/>
        <v>0</v>
      </c>
      <c r="Y476" s="107"/>
      <c r="Z476" s="108">
        <f t="shared" si="741"/>
        <v>0</v>
      </c>
      <c r="AA476" s="107"/>
      <c r="AB476" s="108">
        <f t="shared" si="742"/>
        <v>0</v>
      </c>
      <c r="AC476" s="107"/>
      <c r="AD476" s="108">
        <f t="shared" si="743"/>
        <v>0</v>
      </c>
      <c r="AE476" s="109">
        <f t="shared" si="744"/>
        <v>0</v>
      </c>
      <c r="AF476" s="110"/>
      <c r="AG476" s="111"/>
      <c r="AH476" s="109">
        <f t="shared" si="745"/>
        <v>0</v>
      </c>
      <c r="AJ476" s="111"/>
    </row>
    <row r="477" spans="1:36" x14ac:dyDescent="0.25">
      <c r="A477" s="101" t="str">
        <f t="shared" si="746"/>
        <v>N</v>
      </c>
      <c r="B477" s="41">
        <v>7325</v>
      </c>
      <c r="C477" s="27" t="s">
        <v>259</v>
      </c>
      <c r="D477" s="102"/>
      <c r="E477" s="103"/>
      <c r="F477" s="103"/>
      <c r="G477" s="104"/>
      <c r="H477" s="105"/>
      <c r="I477" s="106">
        <f t="shared" si="732"/>
        <v>0</v>
      </c>
      <c r="J477" s="29">
        <f t="shared" si="733"/>
        <v>0</v>
      </c>
      <c r="K477" s="107"/>
      <c r="L477" s="108">
        <f t="shared" si="734"/>
        <v>0</v>
      </c>
      <c r="M477" s="107"/>
      <c r="N477" s="108">
        <f t="shared" si="735"/>
        <v>0</v>
      </c>
      <c r="O477" s="107"/>
      <c r="P477" s="108">
        <f t="shared" si="736"/>
        <v>0</v>
      </c>
      <c r="Q477" s="107"/>
      <c r="R477" s="108">
        <f t="shared" si="737"/>
        <v>0</v>
      </c>
      <c r="S477" s="107"/>
      <c r="T477" s="108">
        <f t="shared" si="738"/>
        <v>0</v>
      </c>
      <c r="U477" s="107"/>
      <c r="V477" s="108">
        <f t="shared" si="739"/>
        <v>0</v>
      </c>
      <c r="W477" s="107"/>
      <c r="X477" s="108">
        <f t="shared" si="740"/>
        <v>0</v>
      </c>
      <c r="Y477" s="107"/>
      <c r="Z477" s="108">
        <f t="shared" si="741"/>
        <v>0</v>
      </c>
      <c r="AA477" s="107"/>
      <c r="AB477" s="108">
        <f t="shared" si="742"/>
        <v>0</v>
      </c>
      <c r="AC477" s="107"/>
      <c r="AD477" s="108">
        <f t="shared" si="743"/>
        <v>0</v>
      </c>
      <c r="AE477" s="109">
        <f t="shared" si="744"/>
        <v>0</v>
      </c>
      <c r="AF477" s="110"/>
      <c r="AG477" s="111"/>
      <c r="AH477" s="109">
        <f t="shared" si="745"/>
        <v>0</v>
      </c>
      <c r="AJ477" s="111"/>
    </row>
    <row r="478" spans="1:36" x14ac:dyDescent="0.25">
      <c r="A478" s="101" t="str">
        <f t="shared" si="746"/>
        <v>N</v>
      </c>
      <c r="B478" s="41">
        <v>7326</v>
      </c>
      <c r="C478" s="27" t="s">
        <v>260</v>
      </c>
      <c r="D478" s="102"/>
      <c r="E478" s="103"/>
      <c r="F478" s="103"/>
      <c r="G478" s="104"/>
      <c r="H478" s="105"/>
      <c r="I478" s="106">
        <f t="shared" si="732"/>
        <v>0</v>
      </c>
      <c r="J478" s="29">
        <f t="shared" si="733"/>
        <v>0</v>
      </c>
      <c r="K478" s="107"/>
      <c r="L478" s="108">
        <f t="shared" si="734"/>
        <v>0</v>
      </c>
      <c r="M478" s="107"/>
      <c r="N478" s="108">
        <f t="shared" si="735"/>
        <v>0</v>
      </c>
      <c r="O478" s="107"/>
      <c r="P478" s="108">
        <f t="shared" si="736"/>
        <v>0</v>
      </c>
      <c r="Q478" s="107"/>
      <c r="R478" s="108">
        <f t="shared" si="737"/>
        <v>0</v>
      </c>
      <c r="S478" s="107"/>
      <c r="T478" s="108">
        <f t="shared" si="738"/>
        <v>0</v>
      </c>
      <c r="U478" s="107"/>
      <c r="V478" s="108">
        <f t="shared" si="739"/>
        <v>0</v>
      </c>
      <c r="W478" s="107"/>
      <c r="X478" s="108">
        <f t="shared" si="740"/>
        <v>0</v>
      </c>
      <c r="Y478" s="107"/>
      <c r="Z478" s="108">
        <f t="shared" si="741"/>
        <v>0</v>
      </c>
      <c r="AA478" s="107"/>
      <c r="AB478" s="108">
        <f t="shared" si="742"/>
        <v>0</v>
      </c>
      <c r="AC478" s="107"/>
      <c r="AD478" s="108">
        <f t="shared" si="743"/>
        <v>0</v>
      </c>
      <c r="AE478" s="109">
        <f t="shared" si="744"/>
        <v>0</v>
      </c>
      <c r="AF478" s="110"/>
      <c r="AG478" s="111"/>
      <c r="AH478" s="109">
        <f t="shared" si="745"/>
        <v>0</v>
      </c>
      <c r="AJ478" s="111"/>
    </row>
    <row r="479" spans="1:36" s="131" customFormat="1" x14ac:dyDescent="0.25">
      <c r="A479" s="124" t="str">
        <f t="shared" si="746"/>
        <v>Y</v>
      </c>
      <c r="B479" s="41">
        <v>7327</v>
      </c>
      <c r="C479" s="125" t="s">
        <v>261</v>
      </c>
      <c r="D479" s="102">
        <v>1</v>
      </c>
      <c r="E479" s="103" t="s">
        <v>884</v>
      </c>
      <c r="F479" s="103">
        <v>1</v>
      </c>
      <c r="G479" s="104">
        <v>1</v>
      </c>
      <c r="H479" s="105">
        <v>24799</v>
      </c>
      <c r="I479" s="126">
        <f t="shared" si="732"/>
        <v>24799</v>
      </c>
      <c r="J479" s="29">
        <f t="shared" si="733"/>
        <v>24799</v>
      </c>
      <c r="K479" s="107">
        <v>0.05</v>
      </c>
      <c r="L479" s="129">
        <f t="shared" si="734"/>
        <v>1239.95</v>
      </c>
      <c r="M479" s="107">
        <v>0.95</v>
      </c>
      <c r="N479" s="129">
        <f t="shared" si="735"/>
        <v>23559.05</v>
      </c>
      <c r="O479" s="107"/>
      <c r="P479" s="129">
        <f t="shared" si="736"/>
        <v>0</v>
      </c>
      <c r="Q479" s="107"/>
      <c r="R479" s="129">
        <f t="shared" si="737"/>
        <v>0</v>
      </c>
      <c r="S479" s="107"/>
      <c r="T479" s="129">
        <f t="shared" si="738"/>
        <v>0</v>
      </c>
      <c r="U479" s="107"/>
      <c r="V479" s="129">
        <f t="shared" si="739"/>
        <v>0</v>
      </c>
      <c r="W479" s="107"/>
      <c r="X479" s="129">
        <f t="shared" si="740"/>
        <v>0</v>
      </c>
      <c r="Y479" s="107"/>
      <c r="Z479" s="129">
        <f t="shared" si="741"/>
        <v>0</v>
      </c>
      <c r="AA479" s="107"/>
      <c r="AB479" s="129">
        <f t="shared" si="742"/>
        <v>0</v>
      </c>
      <c r="AC479" s="107"/>
      <c r="AD479" s="129">
        <f t="shared" si="743"/>
        <v>0</v>
      </c>
      <c r="AE479" s="109">
        <f t="shared" si="744"/>
        <v>24799</v>
      </c>
      <c r="AF479" s="110"/>
      <c r="AG479" s="111"/>
      <c r="AH479" s="109">
        <f t="shared" si="745"/>
        <v>0</v>
      </c>
      <c r="AJ479" s="130"/>
    </row>
    <row r="480" spans="1:36" x14ac:dyDescent="0.25">
      <c r="A480" s="101" t="str">
        <f t="shared" si="746"/>
        <v>N</v>
      </c>
      <c r="B480" s="41">
        <v>7328</v>
      </c>
      <c r="C480" s="27" t="s">
        <v>262</v>
      </c>
      <c r="D480" s="102"/>
      <c r="E480" s="103"/>
      <c r="F480" s="103"/>
      <c r="G480" s="104"/>
      <c r="H480" s="105"/>
      <c r="I480" s="106">
        <f t="shared" si="732"/>
        <v>0</v>
      </c>
      <c r="J480" s="29">
        <f t="shared" si="733"/>
        <v>0</v>
      </c>
      <c r="K480" s="107"/>
      <c r="L480" s="108">
        <f t="shared" si="734"/>
        <v>0</v>
      </c>
      <c r="M480" s="107"/>
      <c r="N480" s="108">
        <f t="shared" si="735"/>
        <v>0</v>
      </c>
      <c r="O480" s="107"/>
      <c r="P480" s="108">
        <f t="shared" si="736"/>
        <v>0</v>
      </c>
      <c r="Q480" s="107"/>
      <c r="R480" s="108">
        <f t="shared" si="737"/>
        <v>0</v>
      </c>
      <c r="S480" s="107"/>
      <c r="T480" s="108">
        <f t="shared" si="738"/>
        <v>0</v>
      </c>
      <c r="U480" s="107"/>
      <c r="V480" s="108">
        <f t="shared" si="739"/>
        <v>0</v>
      </c>
      <c r="W480" s="107"/>
      <c r="X480" s="108">
        <f t="shared" si="740"/>
        <v>0</v>
      </c>
      <c r="Y480" s="107"/>
      <c r="Z480" s="108">
        <f t="shared" si="741"/>
        <v>0</v>
      </c>
      <c r="AA480" s="107"/>
      <c r="AB480" s="108">
        <f t="shared" si="742"/>
        <v>0</v>
      </c>
      <c r="AC480" s="107"/>
      <c r="AD480" s="108">
        <f t="shared" si="743"/>
        <v>0</v>
      </c>
      <c r="AE480" s="109">
        <f t="shared" si="744"/>
        <v>0</v>
      </c>
      <c r="AF480" s="110"/>
      <c r="AG480" s="111"/>
      <c r="AH480" s="109">
        <f t="shared" si="745"/>
        <v>0</v>
      </c>
      <c r="AJ480" s="111"/>
    </row>
    <row r="481" spans="1:36" x14ac:dyDescent="0.25">
      <c r="A481" s="101" t="str">
        <f t="shared" si="746"/>
        <v>N</v>
      </c>
      <c r="B481" s="41">
        <v>7329</v>
      </c>
      <c r="C481" s="27" t="s">
        <v>263</v>
      </c>
      <c r="D481" s="102"/>
      <c r="E481" s="103"/>
      <c r="F481" s="103"/>
      <c r="G481" s="104"/>
      <c r="H481" s="105"/>
      <c r="I481" s="106">
        <f t="shared" si="732"/>
        <v>0</v>
      </c>
      <c r="J481" s="29">
        <f t="shared" si="733"/>
        <v>0</v>
      </c>
      <c r="K481" s="107"/>
      <c r="L481" s="108">
        <f t="shared" si="734"/>
        <v>0</v>
      </c>
      <c r="M481" s="107"/>
      <c r="N481" s="108">
        <f t="shared" si="735"/>
        <v>0</v>
      </c>
      <c r="O481" s="107"/>
      <c r="P481" s="108">
        <f t="shared" si="736"/>
        <v>0</v>
      </c>
      <c r="Q481" s="107"/>
      <c r="R481" s="108">
        <f t="shared" si="737"/>
        <v>0</v>
      </c>
      <c r="S481" s="107"/>
      <c r="T481" s="108">
        <f t="shared" si="738"/>
        <v>0</v>
      </c>
      <c r="U481" s="107"/>
      <c r="V481" s="108">
        <f t="shared" si="739"/>
        <v>0</v>
      </c>
      <c r="W481" s="107"/>
      <c r="X481" s="108">
        <f t="shared" si="740"/>
        <v>0</v>
      </c>
      <c r="Y481" s="107"/>
      <c r="Z481" s="108">
        <f t="shared" si="741"/>
        <v>0</v>
      </c>
      <c r="AA481" s="107"/>
      <c r="AB481" s="108">
        <f t="shared" si="742"/>
        <v>0</v>
      </c>
      <c r="AC481" s="107"/>
      <c r="AD481" s="108">
        <f t="shared" si="743"/>
        <v>0</v>
      </c>
      <c r="AE481" s="109">
        <f t="shared" si="744"/>
        <v>0</v>
      </c>
      <c r="AF481" s="110"/>
      <c r="AG481" s="111"/>
      <c r="AH481" s="109">
        <f t="shared" si="745"/>
        <v>0</v>
      </c>
      <c r="AJ481" s="111"/>
    </row>
    <row r="482" spans="1:36" s="131" customFormat="1" x14ac:dyDescent="0.25">
      <c r="A482" s="124" t="str">
        <f t="shared" si="746"/>
        <v>N</v>
      </c>
      <c r="B482" s="41">
        <v>7341</v>
      </c>
      <c r="C482" s="125" t="s">
        <v>264</v>
      </c>
      <c r="D482" s="102"/>
      <c r="E482" s="103"/>
      <c r="F482" s="103"/>
      <c r="G482" s="104"/>
      <c r="H482" s="105"/>
      <c r="I482" s="126">
        <f t="shared" si="732"/>
        <v>0</v>
      </c>
      <c r="J482" s="29">
        <f t="shared" si="733"/>
        <v>0</v>
      </c>
      <c r="K482" s="107"/>
      <c r="L482" s="108">
        <f t="shared" si="734"/>
        <v>0</v>
      </c>
      <c r="M482" s="107"/>
      <c r="N482" s="108">
        <f t="shared" si="735"/>
        <v>0</v>
      </c>
      <c r="O482" s="107"/>
      <c r="P482" s="108">
        <f t="shared" si="736"/>
        <v>0</v>
      </c>
      <c r="Q482" s="107"/>
      <c r="R482" s="129">
        <f t="shared" si="737"/>
        <v>0</v>
      </c>
      <c r="S482" s="107"/>
      <c r="T482" s="129">
        <f t="shared" si="738"/>
        <v>0</v>
      </c>
      <c r="U482" s="107"/>
      <c r="V482" s="129">
        <f t="shared" si="739"/>
        <v>0</v>
      </c>
      <c r="W482" s="107"/>
      <c r="X482" s="129">
        <f t="shared" si="740"/>
        <v>0</v>
      </c>
      <c r="Y482" s="107"/>
      <c r="Z482" s="129">
        <f t="shared" si="741"/>
        <v>0</v>
      </c>
      <c r="AA482" s="107"/>
      <c r="AB482" s="129">
        <f t="shared" si="742"/>
        <v>0</v>
      </c>
      <c r="AC482" s="107"/>
      <c r="AD482" s="129">
        <f t="shared" si="743"/>
        <v>0</v>
      </c>
      <c r="AE482" s="109">
        <f t="shared" si="744"/>
        <v>0</v>
      </c>
      <c r="AF482" s="110"/>
      <c r="AG482" s="111"/>
      <c r="AH482" s="109">
        <f t="shared" si="745"/>
        <v>0</v>
      </c>
      <c r="AJ482" s="130"/>
    </row>
    <row r="483" spans="1:36" x14ac:dyDescent="0.25">
      <c r="A483" s="101" t="str">
        <f t="shared" si="746"/>
        <v>N</v>
      </c>
      <c r="B483" s="41">
        <v>7399</v>
      </c>
      <c r="C483" s="27" t="s">
        <v>265</v>
      </c>
      <c r="D483" s="102"/>
      <c r="E483" s="103"/>
      <c r="F483" s="103"/>
      <c r="G483" s="104"/>
      <c r="H483" s="105"/>
      <c r="I483" s="106">
        <f t="shared" si="732"/>
        <v>0</v>
      </c>
      <c r="J483" s="29">
        <f t="shared" si="733"/>
        <v>0</v>
      </c>
      <c r="K483" s="107"/>
      <c r="L483" s="108">
        <f t="shared" si="734"/>
        <v>0</v>
      </c>
      <c r="M483" s="107"/>
      <c r="N483" s="108">
        <f t="shared" si="735"/>
        <v>0</v>
      </c>
      <c r="O483" s="107"/>
      <c r="P483" s="108">
        <f t="shared" si="736"/>
        <v>0</v>
      </c>
      <c r="Q483" s="107"/>
      <c r="R483" s="108">
        <f t="shared" si="737"/>
        <v>0</v>
      </c>
      <c r="S483" s="107"/>
      <c r="T483" s="108">
        <f t="shared" si="738"/>
        <v>0</v>
      </c>
      <c r="U483" s="107"/>
      <c r="V483" s="108">
        <f t="shared" si="739"/>
        <v>0</v>
      </c>
      <c r="W483" s="107"/>
      <c r="X483" s="108">
        <f t="shared" si="740"/>
        <v>0</v>
      </c>
      <c r="Y483" s="107"/>
      <c r="Z483" s="108">
        <f t="shared" si="741"/>
        <v>0</v>
      </c>
      <c r="AA483" s="107"/>
      <c r="AB483" s="108">
        <f t="shared" si="742"/>
        <v>0</v>
      </c>
      <c r="AC483" s="107"/>
      <c r="AD483" s="108">
        <f t="shared" si="743"/>
        <v>0</v>
      </c>
      <c r="AE483" s="109">
        <f t="shared" si="744"/>
        <v>0</v>
      </c>
      <c r="AF483" s="110"/>
      <c r="AG483" s="111"/>
      <c r="AH483" s="109">
        <f t="shared" si="745"/>
        <v>0</v>
      </c>
      <c r="AJ483" s="111"/>
    </row>
    <row r="484" spans="1:36" x14ac:dyDescent="0.25">
      <c r="A484" s="101" t="str">
        <f t="shared" si="746"/>
        <v>N</v>
      </c>
      <c r="B484" s="32"/>
      <c r="C484" s="27"/>
      <c r="D484" s="114"/>
      <c r="E484" s="115"/>
      <c r="F484" s="115"/>
      <c r="G484" s="116"/>
      <c r="H484" s="116"/>
      <c r="I484" s="28"/>
      <c r="J484" s="29"/>
      <c r="K484" s="117"/>
      <c r="L484" s="108"/>
      <c r="M484" s="117"/>
      <c r="N484" s="108"/>
      <c r="O484" s="117"/>
      <c r="P484" s="108"/>
      <c r="Q484" s="117"/>
      <c r="R484" s="108"/>
      <c r="S484" s="117"/>
      <c r="T484" s="108"/>
      <c r="U484" s="117"/>
      <c r="V484" s="108"/>
      <c r="W484" s="117"/>
      <c r="X484" s="108"/>
      <c r="Y484" s="117"/>
      <c r="Z484" s="108"/>
      <c r="AA484" s="117"/>
      <c r="AB484" s="108"/>
      <c r="AC484" s="117"/>
      <c r="AD484" s="108"/>
      <c r="AE484" s="109"/>
      <c r="AF484" s="110"/>
      <c r="AG484" s="111"/>
      <c r="AH484" s="109"/>
      <c r="AJ484" s="111"/>
    </row>
    <row r="485" spans="1:36" s="10" customFormat="1" x14ac:dyDescent="0.25">
      <c r="A485" s="1" t="str">
        <f t="shared" si="746"/>
        <v>Y</v>
      </c>
      <c r="B485" s="21">
        <v>740</v>
      </c>
      <c r="C485" s="22" t="s">
        <v>0</v>
      </c>
      <c r="D485" s="97"/>
      <c r="E485" s="22"/>
      <c r="F485" s="22"/>
      <c r="G485" s="23"/>
      <c r="H485" s="23"/>
      <c r="I485" s="23"/>
      <c r="J485" s="24">
        <f t="shared" ref="J485" si="747">SUBTOTAL(9,J486:J499)</f>
        <v>44810.97599247325</v>
      </c>
      <c r="K485" s="98"/>
      <c r="L485" s="99">
        <f t="shared" ref="L485:AE485" si="748">SUBTOTAL(9,L486:L499)</f>
        <v>17791.287996236624</v>
      </c>
      <c r="M485" s="98"/>
      <c r="N485" s="99">
        <f t="shared" si="748"/>
        <v>27019.687996236622</v>
      </c>
      <c r="O485" s="98"/>
      <c r="P485" s="99">
        <f t="shared" ref="P485" si="749">SUBTOTAL(9,P486:P499)</f>
        <v>0</v>
      </c>
      <c r="Q485" s="98"/>
      <c r="R485" s="99">
        <f t="shared" ref="R485" si="750">SUBTOTAL(9,R486:R499)</f>
        <v>0</v>
      </c>
      <c r="S485" s="98"/>
      <c r="T485" s="99">
        <f t="shared" ref="T485" si="751">SUBTOTAL(9,T486:T499)</f>
        <v>0</v>
      </c>
      <c r="U485" s="98"/>
      <c r="V485" s="99">
        <f t="shared" ref="V485" si="752">SUBTOTAL(9,V486:V499)</f>
        <v>0</v>
      </c>
      <c r="W485" s="98"/>
      <c r="X485" s="99">
        <f t="shared" ref="X485" si="753">SUBTOTAL(9,X486:X499)</f>
        <v>0</v>
      </c>
      <c r="Y485" s="98"/>
      <c r="Z485" s="99">
        <f t="shared" ref="Z485" si="754">SUBTOTAL(9,Z486:Z499)</f>
        <v>0</v>
      </c>
      <c r="AA485" s="98"/>
      <c r="AB485" s="99">
        <f t="shared" ref="AB485" si="755">SUBTOTAL(9,AB486:AB499)</f>
        <v>0</v>
      </c>
      <c r="AC485" s="98"/>
      <c r="AD485" s="99">
        <f t="shared" si="748"/>
        <v>0</v>
      </c>
      <c r="AE485" s="100">
        <f t="shared" si="748"/>
        <v>44810.97599247325</v>
      </c>
      <c r="AF485" s="8"/>
      <c r="AG485" s="4"/>
      <c r="AH485" s="100">
        <f t="shared" ref="AH485" si="756">SUBTOTAL(9,AH486:AH499)</f>
        <v>0</v>
      </c>
      <c r="AJ485" s="4"/>
    </row>
    <row r="486" spans="1:36" x14ac:dyDescent="0.25">
      <c r="A486" s="101" t="str">
        <f t="shared" si="746"/>
        <v>N</v>
      </c>
      <c r="B486" s="31">
        <v>740</v>
      </c>
      <c r="C486" s="27" t="s">
        <v>0</v>
      </c>
      <c r="D486" s="102"/>
      <c r="E486" s="103"/>
      <c r="F486" s="103"/>
      <c r="G486" s="104"/>
      <c r="H486" s="105"/>
      <c r="I486" s="106">
        <f t="shared" ref="I486:I498" si="757">IF(+H486&gt;0,+D486*H486,+D486*F486*H486)</f>
        <v>0</v>
      </c>
      <c r="J486" s="29">
        <f t="shared" ref="J486:J498" si="758">+I486/J$2</f>
        <v>0</v>
      </c>
      <c r="K486" s="107"/>
      <c r="L486" s="108">
        <f t="shared" ref="L486:L498" si="759">+$J486*K486</f>
        <v>0</v>
      </c>
      <c r="M486" s="107"/>
      <c r="N486" s="108">
        <f t="shared" ref="N486:N498" si="760">+$J486*M486</f>
        <v>0</v>
      </c>
      <c r="O486" s="107"/>
      <c r="P486" s="108">
        <f t="shared" ref="P486:P498" si="761">+$J486*O486</f>
        <v>0</v>
      </c>
      <c r="Q486" s="107"/>
      <c r="R486" s="108">
        <f t="shared" ref="R486:R498" si="762">+$J486*Q486</f>
        <v>0</v>
      </c>
      <c r="S486" s="107"/>
      <c r="T486" s="108">
        <f t="shared" ref="T486:T498" si="763">+$J486*S486</f>
        <v>0</v>
      </c>
      <c r="U486" s="107"/>
      <c r="V486" s="108">
        <f t="shared" ref="V486:V498" si="764">+$J486*U486</f>
        <v>0</v>
      </c>
      <c r="W486" s="107"/>
      <c r="X486" s="108">
        <f t="shared" ref="X486:X498" si="765">+$J486*W486</f>
        <v>0</v>
      </c>
      <c r="Y486" s="107"/>
      <c r="Z486" s="108">
        <f t="shared" ref="Z486:Z498" si="766">+$J486*Y486</f>
        <v>0</v>
      </c>
      <c r="AA486" s="107"/>
      <c r="AB486" s="108">
        <f t="shared" ref="AB486:AB498" si="767">+$J486*AA486</f>
        <v>0</v>
      </c>
      <c r="AC486" s="107"/>
      <c r="AD486" s="108">
        <f t="shared" ref="AD486:AD498" si="768">+$J486*AC486</f>
        <v>0</v>
      </c>
      <c r="AE486" s="109">
        <f t="shared" ref="AE486:AE498" si="769">+L486+N486+P486+R486+T486+V486+X486+Z486+AB486+AD486</f>
        <v>0</v>
      </c>
      <c r="AF486" s="110"/>
      <c r="AG486" s="111"/>
      <c r="AH486" s="109">
        <f t="shared" ref="AH486:AH498" si="770">+J486-AE486</f>
        <v>0</v>
      </c>
      <c r="AJ486" s="111"/>
    </row>
    <row r="487" spans="1:36" x14ac:dyDescent="0.25">
      <c r="A487" s="101" t="str">
        <f t="shared" si="746"/>
        <v>N</v>
      </c>
      <c r="B487" s="31">
        <v>7400</v>
      </c>
      <c r="C487" s="27" t="s">
        <v>0</v>
      </c>
      <c r="D487" s="102"/>
      <c r="E487" s="103"/>
      <c r="F487" s="103"/>
      <c r="G487" s="104"/>
      <c r="H487" s="105"/>
      <c r="I487" s="106">
        <f t="shared" si="757"/>
        <v>0</v>
      </c>
      <c r="J487" s="29">
        <f t="shared" si="758"/>
        <v>0</v>
      </c>
      <c r="K487" s="107"/>
      <c r="L487" s="108">
        <f t="shared" si="759"/>
        <v>0</v>
      </c>
      <c r="M487" s="107"/>
      <c r="N487" s="108">
        <f t="shared" si="760"/>
        <v>0</v>
      </c>
      <c r="O487" s="107"/>
      <c r="P487" s="108">
        <f t="shared" si="761"/>
        <v>0</v>
      </c>
      <c r="Q487" s="107"/>
      <c r="R487" s="108">
        <f t="shared" si="762"/>
        <v>0</v>
      </c>
      <c r="S487" s="107"/>
      <c r="T487" s="108">
        <f t="shared" si="763"/>
        <v>0</v>
      </c>
      <c r="U487" s="107"/>
      <c r="V487" s="108">
        <f t="shared" si="764"/>
        <v>0</v>
      </c>
      <c r="W487" s="107"/>
      <c r="X487" s="108">
        <f t="shared" si="765"/>
        <v>0</v>
      </c>
      <c r="Y487" s="107"/>
      <c r="Z487" s="108">
        <f t="shared" si="766"/>
        <v>0</v>
      </c>
      <c r="AA487" s="107"/>
      <c r="AB487" s="108">
        <f t="shared" si="767"/>
        <v>0</v>
      </c>
      <c r="AC487" s="107"/>
      <c r="AD487" s="108">
        <f t="shared" si="768"/>
        <v>0</v>
      </c>
      <c r="AE487" s="109">
        <f t="shared" si="769"/>
        <v>0</v>
      </c>
      <c r="AF487" s="110"/>
      <c r="AG487" s="111"/>
      <c r="AH487" s="109">
        <f t="shared" si="770"/>
        <v>0</v>
      </c>
      <c r="AJ487" s="111"/>
    </row>
    <row r="488" spans="1:36" x14ac:dyDescent="0.25">
      <c r="A488" s="101" t="str">
        <f t="shared" si="746"/>
        <v>N</v>
      </c>
      <c r="B488" s="31">
        <v>7401</v>
      </c>
      <c r="C488" s="27" t="s">
        <v>266</v>
      </c>
      <c r="D488" s="102"/>
      <c r="E488" s="103"/>
      <c r="F488" s="103"/>
      <c r="G488" s="104"/>
      <c r="H488" s="105"/>
      <c r="I488" s="106">
        <f t="shared" si="757"/>
        <v>0</v>
      </c>
      <c r="J488" s="29">
        <f t="shared" si="758"/>
        <v>0</v>
      </c>
      <c r="K488" s="107"/>
      <c r="L488" s="108">
        <f t="shared" si="759"/>
        <v>0</v>
      </c>
      <c r="M488" s="107"/>
      <c r="N488" s="108">
        <f t="shared" si="760"/>
        <v>0</v>
      </c>
      <c r="O488" s="107"/>
      <c r="P488" s="108">
        <f t="shared" si="761"/>
        <v>0</v>
      </c>
      <c r="Q488" s="107"/>
      <c r="R488" s="108">
        <f t="shared" si="762"/>
        <v>0</v>
      </c>
      <c r="S488" s="107"/>
      <c r="T488" s="108">
        <f t="shared" si="763"/>
        <v>0</v>
      </c>
      <c r="U488" s="107"/>
      <c r="V488" s="108">
        <f t="shared" si="764"/>
        <v>0</v>
      </c>
      <c r="W488" s="107"/>
      <c r="X488" s="108">
        <f t="shared" si="765"/>
        <v>0</v>
      </c>
      <c r="Y488" s="107"/>
      <c r="Z488" s="108">
        <f t="shared" si="766"/>
        <v>0</v>
      </c>
      <c r="AA488" s="107"/>
      <c r="AB488" s="108">
        <f t="shared" si="767"/>
        <v>0</v>
      </c>
      <c r="AC488" s="107"/>
      <c r="AD488" s="108">
        <f t="shared" si="768"/>
        <v>0</v>
      </c>
      <c r="AE488" s="109">
        <f t="shared" si="769"/>
        <v>0</v>
      </c>
      <c r="AF488" s="110"/>
      <c r="AG488" s="111"/>
      <c r="AH488" s="109">
        <f t="shared" si="770"/>
        <v>0</v>
      </c>
      <c r="AJ488" s="111"/>
    </row>
    <row r="489" spans="1:36" x14ac:dyDescent="0.25">
      <c r="A489" s="101" t="str">
        <f t="shared" si="746"/>
        <v>N</v>
      </c>
      <c r="B489" s="31">
        <v>7402</v>
      </c>
      <c r="C489" s="27" t="s">
        <v>267</v>
      </c>
      <c r="D489" s="102"/>
      <c r="E489" s="103"/>
      <c r="F489" s="103"/>
      <c r="G489" s="104"/>
      <c r="H489" s="105"/>
      <c r="I489" s="106">
        <f t="shared" si="757"/>
        <v>0</v>
      </c>
      <c r="J489" s="29">
        <f t="shared" si="758"/>
        <v>0</v>
      </c>
      <c r="K489" s="107"/>
      <c r="L489" s="108">
        <f t="shared" si="759"/>
        <v>0</v>
      </c>
      <c r="M489" s="107"/>
      <c r="N489" s="108">
        <f t="shared" si="760"/>
        <v>0</v>
      </c>
      <c r="O489" s="107"/>
      <c r="P489" s="108">
        <f t="shared" si="761"/>
        <v>0</v>
      </c>
      <c r="Q489" s="107"/>
      <c r="R489" s="108">
        <f t="shared" si="762"/>
        <v>0</v>
      </c>
      <c r="S489" s="107"/>
      <c r="T489" s="108">
        <f t="shared" si="763"/>
        <v>0</v>
      </c>
      <c r="U489" s="107"/>
      <c r="V489" s="108">
        <f t="shared" si="764"/>
        <v>0</v>
      </c>
      <c r="W489" s="107"/>
      <c r="X489" s="108">
        <f t="shared" si="765"/>
        <v>0</v>
      </c>
      <c r="Y489" s="107"/>
      <c r="Z489" s="108">
        <f t="shared" si="766"/>
        <v>0</v>
      </c>
      <c r="AA489" s="107"/>
      <c r="AB489" s="108">
        <f t="shared" si="767"/>
        <v>0</v>
      </c>
      <c r="AC489" s="107"/>
      <c r="AD489" s="108">
        <f t="shared" si="768"/>
        <v>0</v>
      </c>
      <c r="AE489" s="109">
        <f t="shared" si="769"/>
        <v>0</v>
      </c>
      <c r="AF489" s="110"/>
      <c r="AG489" s="111"/>
      <c r="AH489" s="109">
        <f t="shared" si="770"/>
        <v>0</v>
      </c>
      <c r="AJ489" s="111"/>
    </row>
    <row r="490" spans="1:36" s="131" customFormat="1" x14ac:dyDescent="0.25">
      <c r="A490" s="124" t="str">
        <f t="shared" si="746"/>
        <v>Y</v>
      </c>
      <c r="B490" s="31">
        <v>7403</v>
      </c>
      <c r="C490" s="125" t="s">
        <v>268</v>
      </c>
      <c r="D490" s="102">
        <v>2</v>
      </c>
      <c r="E490" s="103" t="s">
        <v>899</v>
      </c>
      <c r="F490" s="103">
        <v>1</v>
      </c>
      <c r="G490" s="104">
        <v>1</v>
      </c>
      <c r="H490" s="105">
        <v>950.5</v>
      </c>
      <c r="I490" s="126">
        <f t="shared" si="757"/>
        <v>1901</v>
      </c>
      <c r="J490" s="29">
        <f t="shared" si="758"/>
        <v>1901</v>
      </c>
      <c r="K490" s="107">
        <v>0.5</v>
      </c>
      <c r="L490" s="108">
        <f t="shared" si="759"/>
        <v>950.5</v>
      </c>
      <c r="M490" s="107">
        <v>0.5</v>
      </c>
      <c r="N490" s="108">
        <f t="shared" si="760"/>
        <v>950.5</v>
      </c>
      <c r="O490" s="107"/>
      <c r="P490" s="108">
        <f t="shared" si="761"/>
        <v>0</v>
      </c>
      <c r="Q490" s="107"/>
      <c r="R490" s="129">
        <f t="shared" si="762"/>
        <v>0</v>
      </c>
      <c r="S490" s="107"/>
      <c r="T490" s="129">
        <f t="shared" si="763"/>
        <v>0</v>
      </c>
      <c r="U490" s="107"/>
      <c r="V490" s="129">
        <f t="shared" si="764"/>
        <v>0</v>
      </c>
      <c r="W490" s="107"/>
      <c r="X490" s="129">
        <f t="shared" si="765"/>
        <v>0</v>
      </c>
      <c r="Y490" s="107"/>
      <c r="Z490" s="129">
        <f t="shared" si="766"/>
        <v>0</v>
      </c>
      <c r="AA490" s="107"/>
      <c r="AB490" s="129">
        <f t="shared" si="767"/>
        <v>0</v>
      </c>
      <c r="AC490" s="107"/>
      <c r="AD490" s="129">
        <f t="shared" si="768"/>
        <v>0</v>
      </c>
      <c r="AE490" s="109">
        <f t="shared" si="769"/>
        <v>1901</v>
      </c>
      <c r="AF490" s="110"/>
      <c r="AG490" s="111"/>
      <c r="AH490" s="109">
        <f t="shared" si="770"/>
        <v>0</v>
      </c>
      <c r="AJ490" s="130"/>
    </row>
    <row r="491" spans="1:36" x14ac:dyDescent="0.25">
      <c r="A491" s="101" t="str">
        <f t="shared" si="746"/>
        <v>N</v>
      </c>
      <c r="B491" s="31">
        <v>7404</v>
      </c>
      <c r="C491" s="27" t="s">
        <v>269</v>
      </c>
      <c r="D491" s="102"/>
      <c r="E491" s="103"/>
      <c r="F491" s="103"/>
      <c r="G491" s="104"/>
      <c r="H491" s="105"/>
      <c r="I491" s="106">
        <f t="shared" si="757"/>
        <v>0</v>
      </c>
      <c r="J491" s="29">
        <f t="shared" si="758"/>
        <v>0</v>
      </c>
      <c r="K491" s="107"/>
      <c r="L491" s="108">
        <f t="shared" si="759"/>
        <v>0</v>
      </c>
      <c r="M491" s="107"/>
      <c r="N491" s="108">
        <f t="shared" si="760"/>
        <v>0</v>
      </c>
      <c r="O491" s="107"/>
      <c r="P491" s="108">
        <f t="shared" si="761"/>
        <v>0</v>
      </c>
      <c r="Q491" s="107"/>
      <c r="R491" s="108">
        <f t="shared" si="762"/>
        <v>0</v>
      </c>
      <c r="S491" s="107"/>
      <c r="T491" s="108">
        <f t="shared" si="763"/>
        <v>0</v>
      </c>
      <c r="U491" s="107"/>
      <c r="V491" s="108">
        <f t="shared" si="764"/>
        <v>0</v>
      </c>
      <c r="W491" s="107"/>
      <c r="X491" s="108">
        <f t="shared" si="765"/>
        <v>0</v>
      </c>
      <c r="Y491" s="107"/>
      <c r="Z491" s="108">
        <f t="shared" si="766"/>
        <v>0</v>
      </c>
      <c r="AA491" s="107"/>
      <c r="AB491" s="108">
        <f t="shared" si="767"/>
        <v>0</v>
      </c>
      <c r="AC491" s="107"/>
      <c r="AD491" s="108">
        <f t="shared" si="768"/>
        <v>0</v>
      </c>
      <c r="AE491" s="109">
        <f t="shared" si="769"/>
        <v>0</v>
      </c>
      <c r="AF491" s="110"/>
      <c r="AG491" s="111"/>
      <c r="AH491" s="109">
        <f t="shared" si="770"/>
        <v>0</v>
      </c>
      <c r="AJ491" s="111"/>
    </row>
    <row r="492" spans="1:36" x14ac:dyDescent="0.25">
      <c r="A492" s="101" t="str">
        <f t="shared" si="746"/>
        <v>N</v>
      </c>
      <c r="B492" s="31">
        <v>7405</v>
      </c>
      <c r="C492" s="27" t="s">
        <v>501</v>
      </c>
      <c r="D492" s="102"/>
      <c r="E492" s="103"/>
      <c r="F492" s="103"/>
      <c r="G492" s="104"/>
      <c r="H492" s="105"/>
      <c r="I492" s="106">
        <f t="shared" si="757"/>
        <v>0</v>
      </c>
      <c r="J492" s="29">
        <f t="shared" si="758"/>
        <v>0</v>
      </c>
      <c r="K492" s="107"/>
      <c r="L492" s="108">
        <f t="shared" si="759"/>
        <v>0</v>
      </c>
      <c r="M492" s="107"/>
      <c r="N492" s="108">
        <f t="shared" si="760"/>
        <v>0</v>
      </c>
      <c r="O492" s="107"/>
      <c r="P492" s="108">
        <f t="shared" si="761"/>
        <v>0</v>
      </c>
      <c r="Q492" s="107"/>
      <c r="R492" s="108">
        <f t="shared" si="762"/>
        <v>0</v>
      </c>
      <c r="S492" s="107"/>
      <c r="T492" s="108">
        <f t="shared" si="763"/>
        <v>0</v>
      </c>
      <c r="U492" s="107"/>
      <c r="V492" s="108">
        <f t="shared" si="764"/>
        <v>0</v>
      </c>
      <c r="W492" s="107"/>
      <c r="X492" s="108">
        <f t="shared" si="765"/>
        <v>0</v>
      </c>
      <c r="Y492" s="107"/>
      <c r="Z492" s="108">
        <f t="shared" si="766"/>
        <v>0</v>
      </c>
      <c r="AA492" s="107"/>
      <c r="AB492" s="108">
        <f t="shared" si="767"/>
        <v>0</v>
      </c>
      <c r="AC492" s="107"/>
      <c r="AD492" s="108">
        <f t="shared" si="768"/>
        <v>0</v>
      </c>
      <c r="AE492" s="109">
        <f t="shared" si="769"/>
        <v>0</v>
      </c>
      <c r="AF492" s="110"/>
      <c r="AG492" s="111"/>
      <c r="AH492" s="109">
        <f t="shared" si="770"/>
        <v>0</v>
      </c>
      <c r="AJ492" s="111"/>
    </row>
    <row r="493" spans="1:36" x14ac:dyDescent="0.25">
      <c r="A493" s="101" t="str">
        <f t="shared" si="746"/>
        <v>N</v>
      </c>
      <c r="B493" s="31">
        <v>7406</v>
      </c>
      <c r="C493" s="27" t="s">
        <v>270</v>
      </c>
      <c r="D493" s="102"/>
      <c r="E493" s="103"/>
      <c r="F493" s="103"/>
      <c r="G493" s="104"/>
      <c r="H493" s="105"/>
      <c r="I493" s="106">
        <f t="shared" si="757"/>
        <v>0</v>
      </c>
      <c r="J493" s="29">
        <f t="shared" si="758"/>
        <v>0</v>
      </c>
      <c r="K493" s="107"/>
      <c r="L493" s="108">
        <f t="shared" si="759"/>
        <v>0</v>
      </c>
      <c r="M493" s="107"/>
      <c r="N493" s="108">
        <f t="shared" si="760"/>
        <v>0</v>
      </c>
      <c r="O493" s="107"/>
      <c r="P493" s="108">
        <f t="shared" si="761"/>
        <v>0</v>
      </c>
      <c r="Q493" s="107"/>
      <c r="R493" s="108">
        <f t="shared" si="762"/>
        <v>0</v>
      </c>
      <c r="S493" s="107"/>
      <c r="T493" s="108">
        <f t="shared" si="763"/>
        <v>0</v>
      </c>
      <c r="U493" s="107"/>
      <c r="V493" s="108">
        <f t="shared" si="764"/>
        <v>0</v>
      </c>
      <c r="W493" s="107"/>
      <c r="X493" s="108">
        <f t="shared" si="765"/>
        <v>0</v>
      </c>
      <c r="Y493" s="107"/>
      <c r="Z493" s="108">
        <f t="shared" si="766"/>
        <v>0</v>
      </c>
      <c r="AA493" s="107"/>
      <c r="AB493" s="108">
        <f t="shared" si="767"/>
        <v>0</v>
      </c>
      <c r="AC493" s="107"/>
      <c r="AD493" s="108">
        <f t="shared" si="768"/>
        <v>0</v>
      </c>
      <c r="AE493" s="109">
        <f t="shared" si="769"/>
        <v>0</v>
      </c>
      <c r="AF493" s="110"/>
      <c r="AG493" s="111"/>
      <c r="AH493" s="109">
        <f t="shared" si="770"/>
        <v>0</v>
      </c>
      <c r="AJ493" s="111"/>
    </row>
    <row r="494" spans="1:36" x14ac:dyDescent="0.25">
      <c r="A494" s="101" t="str">
        <f t="shared" si="746"/>
        <v>N</v>
      </c>
      <c r="B494" s="31">
        <v>7407</v>
      </c>
      <c r="C494" s="27" t="s">
        <v>271</v>
      </c>
      <c r="D494" s="102"/>
      <c r="E494" s="103"/>
      <c r="F494" s="103"/>
      <c r="G494" s="104"/>
      <c r="H494" s="105"/>
      <c r="I494" s="106">
        <f t="shared" si="757"/>
        <v>0</v>
      </c>
      <c r="J494" s="29">
        <f t="shared" si="758"/>
        <v>0</v>
      </c>
      <c r="K494" s="107"/>
      <c r="L494" s="108">
        <f t="shared" si="759"/>
        <v>0</v>
      </c>
      <c r="M494" s="107"/>
      <c r="N494" s="108">
        <f t="shared" si="760"/>
        <v>0</v>
      </c>
      <c r="O494" s="107"/>
      <c r="P494" s="108">
        <f t="shared" si="761"/>
        <v>0</v>
      </c>
      <c r="Q494" s="107"/>
      <c r="R494" s="108">
        <f t="shared" si="762"/>
        <v>0</v>
      </c>
      <c r="S494" s="107"/>
      <c r="T494" s="108">
        <f t="shared" si="763"/>
        <v>0</v>
      </c>
      <c r="U494" s="107"/>
      <c r="V494" s="108">
        <f t="shared" si="764"/>
        <v>0</v>
      </c>
      <c r="W494" s="107"/>
      <c r="X494" s="108">
        <f t="shared" si="765"/>
        <v>0</v>
      </c>
      <c r="Y494" s="107"/>
      <c r="Z494" s="108">
        <f t="shared" si="766"/>
        <v>0</v>
      </c>
      <c r="AA494" s="107"/>
      <c r="AB494" s="108">
        <f t="shared" si="767"/>
        <v>0</v>
      </c>
      <c r="AC494" s="107"/>
      <c r="AD494" s="108">
        <f t="shared" si="768"/>
        <v>0</v>
      </c>
      <c r="AE494" s="109">
        <f t="shared" si="769"/>
        <v>0</v>
      </c>
      <c r="AF494" s="110"/>
      <c r="AG494" s="111"/>
      <c r="AH494" s="109">
        <f t="shared" si="770"/>
        <v>0</v>
      </c>
      <c r="AJ494" s="111"/>
    </row>
    <row r="495" spans="1:36" s="131" customFormat="1" x14ac:dyDescent="0.25">
      <c r="A495" s="124" t="str">
        <f t="shared" si="746"/>
        <v>Y</v>
      </c>
      <c r="B495" s="31">
        <v>7408</v>
      </c>
      <c r="C495" s="125" t="s">
        <v>272</v>
      </c>
      <c r="D495" s="102">
        <v>12</v>
      </c>
      <c r="E495" s="103" t="s">
        <v>892</v>
      </c>
      <c r="F495" s="103">
        <v>1</v>
      </c>
      <c r="G495" s="104">
        <v>1</v>
      </c>
      <c r="H495" s="105">
        <v>1653.2479993727709</v>
      </c>
      <c r="I495" s="126">
        <f t="shared" si="757"/>
        <v>19838.97599247325</v>
      </c>
      <c r="J495" s="29">
        <f t="shared" si="758"/>
        <v>19838.97599247325</v>
      </c>
      <c r="K495" s="107">
        <v>0.5</v>
      </c>
      <c r="L495" s="108">
        <f t="shared" si="759"/>
        <v>9919.4879962366249</v>
      </c>
      <c r="M495" s="107">
        <v>0.5</v>
      </c>
      <c r="N495" s="108">
        <f t="shared" si="760"/>
        <v>9919.4879962366249</v>
      </c>
      <c r="O495" s="107"/>
      <c r="P495" s="108">
        <f t="shared" si="761"/>
        <v>0</v>
      </c>
      <c r="Q495" s="107"/>
      <c r="R495" s="129">
        <f t="shared" si="762"/>
        <v>0</v>
      </c>
      <c r="S495" s="107"/>
      <c r="T495" s="129">
        <f t="shared" si="763"/>
        <v>0</v>
      </c>
      <c r="U495" s="107"/>
      <c r="V495" s="129">
        <f t="shared" si="764"/>
        <v>0</v>
      </c>
      <c r="W495" s="107"/>
      <c r="X495" s="129">
        <f t="shared" si="765"/>
        <v>0</v>
      </c>
      <c r="Y495" s="107"/>
      <c r="Z495" s="129">
        <f t="shared" si="766"/>
        <v>0</v>
      </c>
      <c r="AA495" s="107"/>
      <c r="AB495" s="129">
        <f t="shared" si="767"/>
        <v>0</v>
      </c>
      <c r="AC495" s="107"/>
      <c r="AD495" s="129">
        <f t="shared" si="768"/>
        <v>0</v>
      </c>
      <c r="AE495" s="109">
        <f t="shared" si="769"/>
        <v>19838.97599247325</v>
      </c>
      <c r="AF495" s="110"/>
      <c r="AG495" s="111"/>
      <c r="AH495" s="109">
        <f t="shared" si="770"/>
        <v>0</v>
      </c>
      <c r="AJ495" s="130"/>
    </row>
    <row r="496" spans="1:36" x14ac:dyDescent="0.25">
      <c r="A496" s="101" t="str">
        <f t="shared" si="746"/>
        <v>N</v>
      </c>
      <c r="B496" s="31">
        <v>7409</v>
      </c>
      <c r="C496" s="27" t="s">
        <v>273</v>
      </c>
      <c r="D496" s="102"/>
      <c r="E496" s="103"/>
      <c r="F496" s="103"/>
      <c r="G496" s="104"/>
      <c r="H496" s="105"/>
      <c r="I496" s="106">
        <f t="shared" si="757"/>
        <v>0</v>
      </c>
      <c r="J496" s="29">
        <f t="shared" si="758"/>
        <v>0</v>
      </c>
      <c r="K496" s="107"/>
      <c r="L496" s="108">
        <f t="shared" si="759"/>
        <v>0</v>
      </c>
      <c r="M496" s="107"/>
      <c r="N496" s="108">
        <f t="shared" si="760"/>
        <v>0</v>
      </c>
      <c r="O496" s="107"/>
      <c r="P496" s="108">
        <f t="shared" si="761"/>
        <v>0</v>
      </c>
      <c r="Q496" s="107"/>
      <c r="R496" s="108">
        <f t="shared" si="762"/>
        <v>0</v>
      </c>
      <c r="S496" s="107"/>
      <c r="T496" s="108">
        <f t="shared" si="763"/>
        <v>0</v>
      </c>
      <c r="U496" s="107"/>
      <c r="V496" s="108">
        <f t="shared" si="764"/>
        <v>0</v>
      </c>
      <c r="W496" s="107"/>
      <c r="X496" s="108">
        <f t="shared" si="765"/>
        <v>0</v>
      </c>
      <c r="Y496" s="107"/>
      <c r="Z496" s="108">
        <f t="shared" si="766"/>
        <v>0</v>
      </c>
      <c r="AA496" s="107"/>
      <c r="AB496" s="108">
        <f t="shared" si="767"/>
        <v>0</v>
      </c>
      <c r="AC496" s="107"/>
      <c r="AD496" s="108">
        <f t="shared" si="768"/>
        <v>0</v>
      </c>
      <c r="AE496" s="109">
        <f t="shared" si="769"/>
        <v>0</v>
      </c>
      <c r="AF496" s="110"/>
      <c r="AG496" s="111"/>
      <c r="AH496" s="109">
        <f t="shared" si="770"/>
        <v>0</v>
      </c>
      <c r="AJ496" s="111"/>
    </row>
    <row r="497" spans="1:36" x14ac:dyDescent="0.25">
      <c r="A497" s="101" t="str">
        <f t="shared" si="746"/>
        <v>Y</v>
      </c>
      <c r="B497" s="31">
        <v>7410</v>
      </c>
      <c r="C497" s="27" t="s">
        <v>274</v>
      </c>
      <c r="D497" s="102">
        <v>12</v>
      </c>
      <c r="E497" s="103" t="s">
        <v>892</v>
      </c>
      <c r="F497" s="103">
        <v>1</v>
      </c>
      <c r="G497" s="104">
        <v>1</v>
      </c>
      <c r="H497" s="105">
        <v>1922.5833333333333</v>
      </c>
      <c r="I497" s="106">
        <f t="shared" si="757"/>
        <v>23071</v>
      </c>
      <c r="J497" s="29">
        <f t="shared" si="758"/>
        <v>23071</v>
      </c>
      <c r="K497" s="107">
        <v>0.3</v>
      </c>
      <c r="L497" s="108">
        <f t="shared" si="759"/>
        <v>6921.3</v>
      </c>
      <c r="M497" s="107">
        <v>0.7</v>
      </c>
      <c r="N497" s="108">
        <f t="shared" si="760"/>
        <v>16149.699999999999</v>
      </c>
      <c r="O497" s="107"/>
      <c r="P497" s="108">
        <f t="shared" si="761"/>
        <v>0</v>
      </c>
      <c r="Q497" s="107"/>
      <c r="R497" s="108">
        <f t="shared" si="762"/>
        <v>0</v>
      </c>
      <c r="S497" s="107"/>
      <c r="T497" s="108">
        <f t="shared" si="763"/>
        <v>0</v>
      </c>
      <c r="U497" s="107"/>
      <c r="V497" s="108">
        <f t="shared" si="764"/>
        <v>0</v>
      </c>
      <c r="W497" s="107"/>
      <c r="X497" s="108">
        <f t="shared" si="765"/>
        <v>0</v>
      </c>
      <c r="Y497" s="107"/>
      <c r="Z497" s="108">
        <f t="shared" si="766"/>
        <v>0</v>
      </c>
      <c r="AA497" s="107"/>
      <c r="AB497" s="108">
        <f t="shared" si="767"/>
        <v>0</v>
      </c>
      <c r="AC497" s="107"/>
      <c r="AD497" s="108">
        <f t="shared" si="768"/>
        <v>0</v>
      </c>
      <c r="AE497" s="109">
        <f t="shared" si="769"/>
        <v>23071</v>
      </c>
      <c r="AF497" s="110"/>
      <c r="AG497" s="111"/>
      <c r="AH497" s="109">
        <f t="shared" si="770"/>
        <v>0</v>
      </c>
      <c r="AJ497" s="111"/>
    </row>
    <row r="498" spans="1:36" x14ac:dyDescent="0.25">
      <c r="A498" s="101" t="str">
        <f t="shared" si="746"/>
        <v>N</v>
      </c>
      <c r="B498" s="31">
        <v>7499</v>
      </c>
      <c r="C498" s="27" t="s">
        <v>275</v>
      </c>
      <c r="D498" s="102"/>
      <c r="E498" s="103"/>
      <c r="F498" s="103"/>
      <c r="G498" s="104"/>
      <c r="H498" s="105"/>
      <c r="I498" s="106">
        <f t="shared" si="757"/>
        <v>0</v>
      </c>
      <c r="J498" s="29">
        <f t="shared" si="758"/>
        <v>0</v>
      </c>
      <c r="K498" s="107"/>
      <c r="L498" s="108">
        <f t="shared" si="759"/>
        <v>0</v>
      </c>
      <c r="M498" s="107"/>
      <c r="N498" s="108">
        <f t="shared" si="760"/>
        <v>0</v>
      </c>
      <c r="O498" s="107"/>
      <c r="P498" s="108">
        <f t="shared" si="761"/>
        <v>0</v>
      </c>
      <c r="Q498" s="107"/>
      <c r="R498" s="108">
        <f t="shared" si="762"/>
        <v>0</v>
      </c>
      <c r="S498" s="107"/>
      <c r="T498" s="108">
        <f t="shared" si="763"/>
        <v>0</v>
      </c>
      <c r="U498" s="107"/>
      <c r="V498" s="108">
        <f t="shared" si="764"/>
        <v>0</v>
      </c>
      <c r="W498" s="107"/>
      <c r="X498" s="108">
        <f t="shared" si="765"/>
        <v>0</v>
      </c>
      <c r="Y498" s="107"/>
      <c r="Z498" s="108">
        <f t="shared" si="766"/>
        <v>0</v>
      </c>
      <c r="AA498" s="107"/>
      <c r="AB498" s="108">
        <f t="shared" si="767"/>
        <v>0</v>
      </c>
      <c r="AC498" s="107"/>
      <c r="AD498" s="108">
        <f t="shared" si="768"/>
        <v>0</v>
      </c>
      <c r="AE498" s="109">
        <f t="shared" si="769"/>
        <v>0</v>
      </c>
      <c r="AF498" s="110"/>
      <c r="AG498" s="111"/>
      <c r="AH498" s="109">
        <f t="shared" si="770"/>
        <v>0</v>
      </c>
      <c r="AJ498" s="111"/>
    </row>
    <row r="499" spans="1:36" x14ac:dyDescent="0.25">
      <c r="A499" s="101" t="str">
        <f t="shared" si="746"/>
        <v>N</v>
      </c>
      <c r="B499" s="32"/>
      <c r="C499" s="27"/>
      <c r="D499" s="114"/>
      <c r="E499" s="115"/>
      <c r="F499" s="115"/>
      <c r="G499" s="116"/>
      <c r="H499" s="116"/>
      <c r="I499" s="28"/>
      <c r="J499" s="29"/>
      <c r="K499" s="117"/>
      <c r="L499" s="108"/>
      <c r="M499" s="117"/>
      <c r="N499" s="108"/>
      <c r="O499" s="117"/>
      <c r="P499" s="108"/>
      <c r="Q499" s="117"/>
      <c r="R499" s="108"/>
      <c r="S499" s="117"/>
      <c r="T499" s="108"/>
      <c r="U499" s="117"/>
      <c r="V499" s="108"/>
      <c r="W499" s="117"/>
      <c r="X499" s="108"/>
      <c r="Y499" s="117"/>
      <c r="Z499" s="108"/>
      <c r="AA499" s="117"/>
      <c r="AB499" s="108"/>
      <c r="AC499" s="117"/>
      <c r="AD499" s="108"/>
      <c r="AE499" s="109"/>
      <c r="AF499" s="110"/>
      <c r="AG499" s="111"/>
      <c r="AH499" s="109"/>
      <c r="AJ499" s="111"/>
    </row>
    <row r="500" spans="1:36" s="10" customFormat="1" x14ac:dyDescent="0.25">
      <c r="A500" s="1" t="str">
        <f t="shared" si="746"/>
        <v>Y</v>
      </c>
      <c r="B500" s="21">
        <v>760</v>
      </c>
      <c r="C500" s="22" t="s">
        <v>7</v>
      </c>
      <c r="D500" s="97"/>
      <c r="E500" s="22"/>
      <c r="F500" s="22"/>
      <c r="G500" s="23"/>
      <c r="H500" s="23"/>
      <c r="I500" s="23"/>
      <c r="J500" s="24">
        <f t="shared" ref="J500" si="771">SUBTOTAL(9,J501:J509)</f>
        <v>8928</v>
      </c>
      <c r="K500" s="98"/>
      <c r="L500" s="99">
        <f t="shared" ref="L500:AE500" si="772">SUBTOTAL(9,L501:L509)</f>
        <v>1785.6000000000001</v>
      </c>
      <c r="M500" s="98"/>
      <c r="N500" s="99">
        <f t="shared" si="772"/>
        <v>7142.4000000000005</v>
      </c>
      <c r="O500" s="98"/>
      <c r="P500" s="99">
        <f t="shared" ref="P500" si="773">SUBTOTAL(9,P501:P509)</f>
        <v>0</v>
      </c>
      <c r="Q500" s="98"/>
      <c r="R500" s="99">
        <f t="shared" ref="R500" si="774">SUBTOTAL(9,R501:R509)</f>
        <v>0</v>
      </c>
      <c r="S500" s="98"/>
      <c r="T500" s="99">
        <f t="shared" ref="T500" si="775">SUBTOTAL(9,T501:T509)</f>
        <v>0</v>
      </c>
      <c r="U500" s="98"/>
      <c r="V500" s="99">
        <f t="shared" ref="V500" si="776">SUBTOTAL(9,V501:V509)</f>
        <v>0</v>
      </c>
      <c r="W500" s="98"/>
      <c r="X500" s="99">
        <f t="shared" ref="X500" si="777">SUBTOTAL(9,X501:X509)</f>
        <v>0</v>
      </c>
      <c r="Y500" s="98"/>
      <c r="Z500" s="99">
        <f t="shared" ref="Z500" si="778">SUBTOTAL(9,Z501:Z509)</f>
        <v>0</v>
      </c>
      <c r="AA500" s="98"/>
      <c r="AB500" s="99">
        <f t="shared" ref="AB500" si="779">SUBTOTAL(9,AB501:AB509)</f>
        <v>0</v>
      </c>
      <c r="AC500" s="98"/>
      <c r="AD500" s="99">
        <f t="shared" si="772"/>
        <v>0</v>
      </c>
      <c r="AE500" s="100">
        <f t="shared" si="772"/>
        <v>8928</v>
      </c>
      <c r="AF500" s="8"/>
      <c r="AG500" s="4"/>
      <c r="AH500" s="100">
        <f t="shared" ref="AH500" si="780">SUBTOTAL(9,AH501:AH509)</f>
        <v>0</v>
      </c>
      <c r="AJ500" s="4"/>
    </row>
    <row r="501" spans="1:36" x14ac:dyDescent="0.25">
      <c r="A501" s="101" t="str">
        <f t="shared" si="746"/>
        <v>N</v>
      </c>
      <c r="B501" s="26">
        <v>760</v>
      </c>
      <c r="C501" s="27" t="s">
        <v>7</v>
      </c>
      <c r="D501" s="102"/>
      <c r="E501" s="103"/>
      <c r="F501" s="103"/>
      <c r="G501" s="104"/>
      <c r="H501" s="105"/>
      <c r="I501" s="106">
        <f t="shared" ref="I501:I508" si="781">IF(+H501&gt;0,+D501*H501,+D501*F501*H501)</f>
        <v>0</v>
      </c>
      <c r="J501" s="29">
        <f t="shared" ref="J501:J508" si="782">+I501/J$2</f>
        <v>0</v>
      </c>
      <c r="K501" s="107"/>
      <c r="L501" s="108">
        <f t="shared" ref="L501:L508" si="783">+$J501*K501</f>
        <v>0</v>
      </c>
      <c r="M501" s="107"/>
      <c r="N501" s="108">
        <f t="shared" ref="N501:N508" si="784">+$J501*M501</f>
        <v>0</v>
      </c>
      <c r="O501" s="107"/>
      <c r="P501" s="108">
        <f t="shared" ref="P501:P508" si="785">+$J501*O501</f>
        <v>0</v>
      </c>
      <c r="Q501" s="107"/>
      <c r="R501" s="108">
        <f t="shared" ref="R501:R508" si="786">+$J501*Q501</f>
        <v>0</v>
      </c>
      <c r="S501" s="107"/>
      <c r="T501" s="108">
        <f t="shared" ref="T501:T508" si="787">+$J501*S501</f>
        <v>0</v>
      </c>
      <c r="U501" s="107"/>
      <c r="V501" s="108">
        <f t="shared" ref="V501:V508" si="788">+$J501*U501</f>
        <v>0</v>
      </c>
      <c r="W501" s="107"/>
      <c r="X501" s="108">
        <f t="shared" ref="X501:X508" si="789">+$J501*W501</f>
        <v>0</v>
      </c>
      <c r="Y501" s="107"/>
      <c r="Z501" s="108">
        <f t="shared" ref="Z501:Z508" si="790">+$J501*Y501</f>
        <v>0</v>
      </c>
      <c r="AA501" s="107"/>
      <c r="AB501" s="108">
        <f t="shared" ref="AB501:AB508" si="791">+$J501*AA501</f>
        <v>0</v>
      </c>
      <c r="AC501" s="107"/>
      <c r="AD501" s="108">
        <f t="shared" ref="AD501:AD508" si="792">+$J501*AC501</f>
        <v>0</v>
      </c>
      <c r="AE501" s="109">
        <f t="shared" ref="AE501:AE508" si="793">+L501+N501+P501+R501+T501+V501+X501+Z501+AB501+AD501</f>
        <v>0</v>
      </c>
      <c r="AF501" s="110"/>
      <c r="AG501" s="111"/>
      <c r="AH501" s="109">
        <f t="shared" ref="AH501:AH508" si="794">+J501-AE501</f>
        <v>0</v>
      </c>
      <c r="AJ501" s="111"/>
    </row>
    <row r="502" spans="1:36" x14ac:dyDescent="0.25">
      <c r="A502" s="101" t="str">
        <f t="shared" si="746"/>
        <v>N</v>
      </c>
      <c r="B502" s="26">
        <v>7600</v>
      </c>
      <c r="C502" s="27" t="s">
        <v>7</v>
      </c>
      <c r="D502" s="102"/>
      <c r="E502" s="103"/>
      <c r="F502" s="103"/>
      <c r="G502" s="104"/>
      <c r="H502" s="105"/>
      <c r="I502" s="106">
        <f t="shared" si="781"/>
        <v>0</v>
      </c>
      <c r="J502" s="29">
        <f t="shared" si="782"/>
        <v>0</v>
      </c>
      <c r="K502" s="107"/>
      <c r="L502" s="108">
        <f t="shared" si="783"/>
        <v>0</v>
      </c>
      <c r="M502" s="107"/>
      <c r="N502" s="108">
        <f t="shared" si="784"/>
        <v>0</v>
      </c>
      <c r="O502" s="107"/>
      <c r="P502" s="108">
        <f t="shared" si="785"/>
        <v>0</v>
      </c>
      <c r="Q502" s="107"/>
      <c r="R502" s="108">
        <f t="shared" si="786"/>
        <v>0</v>
      </c>
      <c r="S502" s="107"/>
      <c r="T502" s="108">
        <f t="shared" si="787"/>
        <v>0</v>
      </c>
      <c r="U502" s="107"/>
      <c r="V502" s="108">
        <f t="shared" si="788"/>
        <v>0</v>
      </c>
      <c r="W502" s="107"/>
      <c r="X502" s="108">
        <f t="shared" si="789"/>
        <v>0</v>
      </c>
      <c r="Y502" s="107"/>
      <c r="Z502" s="108">
        <f t="shared" si="790"/>
        <v>0</v>
      </c>
      <c r="AA502" s="107"/>
      <c r="AB502" s="108">
        <f t="shared" si="791"/>
        <v>0</v>
      </c>
      <c r="AC502" s="107"/>
      <c r="AD502" s="108">
        <f t="shared" si="792"/>
        <v>0</v>
      </c>
      <c r="AE502" s="109">
        <f t="shared" si="793"/>
        <v>0</v>
      </c>
      <c r="AF502" s="110"/>
      <c r="AG502" s="111"/>
      <c r="AH502" s="109">
        <f t="shared" si="794"/>
        <v>0</v>
      </c>
      <c r="AJ502" s="111"/>
    </row>
    <row r="503" spans="1:36" s="131" customFormat="1" x14ac:dyDescent="0.25">
      <c r="A503" s="124" t="str">
        <f t="shared" si="746"/>
        <v>Y</v>
      </c>
      <c r="B503" s="26">
        <v>7601</v>
      </c>
      <c r="C503" s="125" t="s">
        <v>276</v>
      </c>
      <c r="D503" s="102">
        <v>24</v>
      </c>
      <c r="E503" s="103" t="s">
        <v>892</v>
      </c>
      <c r="F503" s="103">
        <v>1</v>
      </c>
      <c r="G503" s="104">
        <v>1</v>
      </c>
      <c r="H503" s="105">
        <v>372</v>
      </c>
      <c r="I503" s="126">
        <f t="shared" si="781"/>
        <v>8928</v>
      </c>
      <c r="J503" s="127">
        <f t="shared" si="782"/>
        <v>8928</v>
      </c>
      <c r="K503" s="107">
        <v>0.2</v>
      </c>
      <c r="L503" s="129">
        <f t="shared" si="783"/>
        <v>1785.6000000000001</v>
      </c>
      <c r="M503" s="107">
        <v>0.8</v>
      </c>
      <c r="N503" s="129">
        <f t="shared" si="784"/>
        <v>7142.4000000000005</v>
      </c>
      <c r="O503" s="107"/>
      <c r="P503" s="129">
        <f t="shared" si="785"/>
        <v>0</v>
      </c>
      <c r="Q503" s="107"/>
      <c r="R503" s="129">
        <f t="shared" si="786"/>
        <v>0</v>
      </c>
      <c r="S503" s="107"/>
      <c r="T503" s="129">
        <f t="shared" si="787"/>
        <v>0</v>
      </c>
      <c r="U503" s="107"/>
      <c r="V503" s="129">
        <f t="shared" si="788"/>
        <v>0</v>
      </c>
      <c r="W503" s="107"/>
      <c r="X503" s="129">
        <f t="shared" si="789"/>
        <v>0</v>
      </c>
      <c r="Y503" s="107"/>
      <c r="Z503" s="129">
        <f t="shared" si="790"/>
        <v>0</v>
      </c>
      <c r="AA503" s="107"/>
      <c r="AB503" s="129">
        <f t="shared" si="791"/>
        <v>0</v>
      </c>
      <c r="AC503" s="107"/>
      <c r="AD503" s="129">
        <f t="shared" si="792"/>
        <v>0</v>
      </c>
      <c r="AE503" s="109">
        <f t="shared" si="793"/>
        <v>8928</v>
      </c>
      <c r="AF503" s="110"/>
      <c r="AG503" s="111"/>
      <c r="AH503" s="109">
        <f t="shared" si="794"/>
        <v>0</v>
      </c>
      <c r="AJ503" s="130"/>
    </row>
    <row r="504" spans="1:36" x14ac:dyDescent="0.25">
      <c r="A504" s="101" t="str">
        <f t="shared" si="746"/>
        <v>N</v>
      </c>
      <c r="B504" s="26">
        <v>7602</v>
      </c>
      <c r="C504" s="27" t="s">
        <v>502</v>
      </c>
      <c r="D504" s="102"/>
      <c r="E504" s="103"/>
      <c r="F504" s="103"/>
      <c r="G504" s="104"/>
      <c r="H504" s="105"/>
      <c r="I504" s="106">
        <f t="shared" si="781"/>
        <v>0</v>
      </c>
      <c r="J504" s="29">
        <f t="shared" si="782"/>
        <v>0</v>
      </c>
      <c r="K504" s="107"/>
      <c r="L504" s="108">
        <f t="shared" si="783"/>
        <v>0</v>
      </c>
      <c r="M504" s="107"/>
      <c r="N504" s="108">
        <f t="shared" si="784"/>
        <v>0</v>
      </c>
      <c r="O504" s="107"/>
      <c r="P504" s="108">
        <f t="shared" si="785"/>
        <v>0</v>
      </c>
      <c r="Q504" s="107"/>
      <c r="R504" s="108">
        <f t="shared" si="786"/>
        <v>0</v>
      </c>
      <c r="S504" s="107"/>
      <c r="T504" s="108">
        <f t="shared" si="787"/>
        <v>0</v>
      </c>
      <c r="U504" s="107"/>
      <c r="V504" s="108">
        <f t="shared" si="788"/>
        <v>0</v>
      </c>
      <c r="W504" s="107"/>
      <c r="X504" s="108">
        <f t="shared" si="789"/>
        <v>0</v>
      </c>
      <c r="Y504" s="107"/>
      <c r="Z504" s="108">
        <f t="shared" si="790"/>
        <v>0</v>
      </c>
      <c r="AA504" s="107"/>
      <c r="AB504" s="108">
        <f t="shared" si="791"/>
        <v>0</v>
      </c>
      <c r="AC504" s="107"/>
      <c r="AD504" s="108">
        <f t="shared" si="792"/>
        <v>0</v>
      </c>
      <c r="AE504" s="109">
        <f t="shared" si="793"/>
        <v>0</v>
      </c>
      <c r="AF504" s="110"/>
      <c r="AG504" s="111"/>
      <c r="AH504" s="109">
        <f t="shared" si="794"/>
        <v>0</v>
      </c>
      <c r="AJ504" s="111"/>
    </row>
    <row r="505" spans="1:36" x14ac:dyDescent="0.25">
      <c r="A505" s="101" t="str">
        <f t="shared" si="746"/>
        <v>N</v>
      </c>
      <c r="B505" s="26">
        <v>7603</v>
      </c>
      <c r="C505" s="27" t="s">
        <v>277</v>
      </c>
      <c r="D505" s="102"/>
      <c r="E505" s="103"/>
      <c r="F505" s="103"/>
      <c r="G505" s="104"/>
      <c r="H505" s="105"/>
      <c r="I505" s="106">
        <f t="shared" si="781"/>
        <v>0</v>
      </c>
      <c r="J505" s="29">
        <f t="shared" si="782"/>
        <v>0</v>
      </c>
      <c r="K505" s="107"/>
      <c r="L505" s="108">
        <f t="shared" si="783"/>
        <v>0</v>
      </c>
      <c r="M505" s="107"/>
      <c r="N505" s="108">
        <f t="shared" si="784"/>
        <v>0</v>
      </c>
      <c r="O505" s="107"/>
      <c r="P505" s="108">
        <f t="shared" si="785"/>
        <v>0</v>
      </c>
      <c r="Q505" s="107"/>
      <c r="R505" s="108">
        <f t="shared" si="786"/>
        <v>0</v>
      </c>
      <c r="S505" s="107"/>
      <c r="T505" s="108">
        <f t="shared" si="787"/>
        <v>0</v>
      </c>
      <c r="U505" s="107"/>
      <c r="V505" s="108">
        <f t="shared" si="788"/>
        <v>0</v>
      </c>
      <c r="W505" s="107"/>
      <c r="X505" s="108">
        <f t="shared" si="789"/>
        <v>0</v>
      </c>
      <c r="Y505" s="107"/>
      <c r="Z505" s="108">
        <f t="shared" si="790"/>
        <v>0</v>
      </c>
      <c r="AA505" s="107"/>
      <c r="AB505" s="108">
        <f t="shared" si="791"/>
        <v>0</v>
      </c>
      <c r="AC505" s="107"/>
      <c r="AD505" s="108">
        <f t="shared" si="792"/>
        <v>0</v>
      </c>
      <c r="AE505" s="109">
        <f t="shared" si="793"/>
        <v>0</v>
      </c>
      <c r="AF505" s="110"/>
      <c r="AG505" s="111"/>
      <c r="AH505" s="109">
        <f t="shared" si="794"/>
        <v>0</v>
      </c>
      <c r="AJ505" s="111"/>
    </row>
    <row r="506" spans="1:36" x14ac:dyDescent="0.25">
      <c r="A506" s="101" t="str">
        <f t="shared" si="746"/>
        <v>N</v>
      </c>
      <c r="B506" s="26">
        <v>7604</v>
      </c>
      <c r="C506" s="27" t="s">
        <v>278</v>
      </c>
      <c r="D506" s="102"/>
      <c r="E506" s="103"/>
      <c r="F506" s="103"/>
      <c r="G506" s="104"/>
      <c r="H506" s="105"/>
      <c r="I506" s="106">
        <f t="shared" si="781"/>
        <v>0</v>
      </c>
      <c r="J506" s="29">
        <f t="shared" si="782"/>
        <v>0</v>
      </c>
      <c r="K506" s="107"/>
      <c r="L506" s="108">
        <f t="shared" si="783"/>
        <v>0</v>
      </c>
      <c r="M506" s="107"/>
      <c r="N506" s="108">
        <f t="shared" si="784"/>
        <v>0</v>
      </c>
      <c r="O506" s="107"/>
      <c r="P506" s="108">
        <f t="shared" si="785"/>
        <v>0</v>
      </c>
      <c r="Q506" s="107"/>
      <c r="R506" s="108">
        <f t="shared" si="786"/>
        <v>0</v>
      </c>
      <c r="S506" s="107"/>
      <c r="T506" s="108">
        <f t="shared" si="787"/>
        <v>0</v>
      </c>
      <c r="U506" s="107"/>
      <c r="V506" s="108">
        <f t="shared" si="788"/>
        <v>0</v>
      </c>
      <c r="W506" s="107"/>
      <c r="X506" s="108">
        <f t="shared" si="789"/>
        <v>0</v>
      </c>
      <c r="Y506" s="107"/>
      <c r="Z506" s="108">
        <f t="shared" si="790"/>
        <v>0</v>
      </c>
      <c r="AA506" s="107"/>
      <c r="AB506" s="108">
        <f t="shared" si="791"/>
        <v>0</v>
      </c>
      <c r="AC506" s="107"/>
      <c r="AD506" s="108">
        <f t="shared" si="792"/>
        <v>0</v>
      </c>
      <c r="AE506" s="109">
        <f t="shared" si="793"/>
        <v>0</v>
      </c>
      <c r="AF506" s="110"/>
      <c r="AG506" s="111"/>
      <c r="AH506" s="109">
        <f t="shared" si="794"/>
        <v>0</v>
      </c>
      <c r="AJ506" s="111"/>
    </row>
    <row r="507" spans="1:36" x14ac:dyDescent="0.25">
      <c r="A507" s="101" t="str">
        <f t="shared" si="746"/>
        <v>N</v>
      </c>
      <c r="B507" s="26">
        <v>7609</v>
      </c>
      <c r="C507" s="27" t="s">
        <v>279</v>
      </c>
      <c r="D507" s="102"/>
      <c r="E507" s="103"/>
      <c r="F507" s="103"/>
      <c r="G507" s="104"/>
      <c r="H507" s="105"/>
      <c r="I507" s="106">
        <f t="shared" si="781"/>
        <v>0</v>
      </c>
      <c r="J507" s="29">
        <f t="shared" si="782"/>
        <v>0</v>
      </c>
      <c r="K507" s="107"/>
      <c r="L507" s="108">
        <f t="shared" si="783"/>
        <v>0</v>
      </c>
      <c r="M507" s="107"/>
      <c r="N507" s="108">
        <f t="shared" si="784"/>
        <v>0</v>
      </c>
      <c r="O507" s="107"/>
      <c r="P507" s="108">
        <f t="shared" si="785"/>
        <v>0</v>
      </c>
      <c r="Q507" s="107"/>
      <c r="R507" s="108">
        <f t="shared" si="786"/>
        <v>0</v>
      </c>
      <c r="S507" s="107"/>
      <c r="T507" s="108">
        <f t="shared" si="787"/>
        <v>0</v>
      </c>
      <c r="U507" s="107"/>
      <c r="V507" s="108">
        <f t="shared" si="788"/>
        <v>0</v>
      </c>
      <c r="W507" s="107"/>
      <c r="X507" s="108">
        <f t="shared" si="789"/>
        <v>0</v>
      </c>
      <c r="Y507" s="107"/>
      <c r="Z507" s="108">
        <f t="shared" si="790"/>
        <v>0</v>
      </c>
      <c r="AA507" s="107"/>
      <c r="AB507" s="108">
        <f t="shared" si="791"/>
        <v>0</v>
      </c>
      <c r="AC507" s="107"/>
      <c r="AD507" s="108">
        <f t="shared" si="792"/>
        <v>0</v>
      </c>
      <c r="AE507" s="109">
        <f t="shared" si="793"/>
        <v>0</v>
      </c>
      <c r="AF507" s="110"/>
      <c r="AG507" s="111"/>
      <c r="AH507" s="109">
        <f t="shared" si="794"/>
        <v>0</v>
      </c>
      <c r="AJ507" s="111"/>
    </row>
    <row r="508" spans="1:36" x14ac:dyDescent="0.25">
      <c r="A508" s="101" t="str">
        <f t="shared" si="746"/>
        <v>N</v>
      </c>
      <c r="B508" s="26">
        <v>7610</v>
      </c>
      <c r="C508" s="27" t="s">
        <v>280</v>
      </c>
      <c r="D508" s="102"/>
      <c r="E508" s="103"/>
      <c r="F508" s="103"/>
      <c r="G508" s="104"/>
      <c r="H508" s="105"/>
      <c r="I508" s="106">
        <f t="shared" si="781"/>
        <v>0</v>
      </c>
      <c r="J508" s="29">
        <f t="shared" si="782"/>
        <v>0</v>
      </c>
      <c r="K508" s="107"/>
      <c r="L508" s="108">
        <f t="shared" si="783"/>
        <v>0</v>
      </c>
      <c r="M508" s="107"/>
      <c r="N508" s="108">
        <f t="shared" si="784"/>
        <v>0</v>
      </c>
      <c r="O508" s="107"/>
      <c r="P508" s="108">
        <f t="shared" si="785"/>
        <v>0</v>
      </c>
      <c r="Q508" s="107"/>
      <c r="R508" s="108">
        <f t="shared" si="786"/>
        <v>0</v>
      </c>
      <c r="S508" s="107"/>
      <c r="T508" s="108">
        <f t="shared" si="787"/>
        <v>0</v>
      </c>
      <c r="U508" s="107"/>
      <c r="V508" s="108">
        <f t="shared" si="788"/>
        <v>0</v>
      </c>
      <c r="W508" s="107"/>
      <c r="X508" s="108">
        <f t="shared" si="789"/>
        <v>0</v>
      </c>
      <c r="Y508" s="107"/>
      <c r="Z508" s="108">
        <f t="shared" si="790"/>
        <v>0</v>
      </c>
      <c r="AA508" s="107"/>
      <c r="AB508" s="108">
        <f t="shared" si="791"/>
        <v>0</v>
      </c>
      <c r="AC508" s="107"/>
      <c r="AD508" s="108">
        <f t="shared" si="792"/>
        <v>0</v>
      </c>
      <c r="AE508" s="109">
        <f t="shared" si="793"/>
        <v>0</v>
      </c>
      <c r="AF508" s="110"/>
      <c r="AG508" s="111"/>
      <c r="AH508" s="109">
        <f t="shared" si="794"/>
        <v>0</v>
      </c>
      <c r="AJ508" s="111"/>
    </row>
    <row r="509" spans="1:36" x14ac:dyDescent="0.25">
      <c r="A509" s="101" t="str">
        <f t="shared" si="746"/>
        <v>N</v>
      </c>
      <c r="B509" s="26"/>
      <c r="C509" s="27"/>
      <c r="D509" s="114"/>
      <c r="E509" s="115"/>
      <c r="F509" s="115"/>
      <c r="G509" s="116"/>
      <c r="H509" s="116"/>
      <c r="I509" s="28"/>
      <c r="J509" s="29"/>
      <c r="K509" s="117"/>
      <c r="L509" s="108"/>
      <c r="M509" s="117"/>
      <c r="N509" s="108"/>
      <c r="O509" s="117"/>
      <c r="P509" s="108"/>
      <c r="Q509" s="117"/>
      <c r="R509" s="108"/>
      <c r="S509" s="117"/>
      <c r="T509" s="108"/>
      <c r="U509" s="117"/>
      <c r="V509" s="108"/>
      <c r="W509" s="117"/>
      <c r="X509" s="108"/>
      <c r="Y509" s="117"/>
      <c r="Z509" s="108"/>
      <c r="AA509" s="117"/>
      <c r="AB509" s="108"/>
      <c r="AC509" s="117"/>
      <c r="AD509" s="108"/>
      <c r="AE509" s="109"/>
      <c r="AF509" s="110"/>
      <c r="AG509" s="111"/>
      <c r="AH509" s="109"/>
      <c r="AJ509" s="111"/>
    </row>
    <row r="510" spans="1:36" s="10" customFormat="1" x14ac:dyDescent="0.25">
      <c r="A510" s="1" t="str">
        <f t="shared" si="746"/>
        <v>N</v>
      </c>
      <c r="B510" s="21">
        <v>790</v>
      </c>
      <c r="C510" s="22" t="s">
        <v>8</v>
      </c>
      <c r="D510" s="97"/>
      <c r="E510" s="22"/>
      <c r="F510" s="22"/>
      <c r="G510" s="23"/>
      <c r="H510" s="23"/>
      <c r="I510" s="23"/>
      <c r="J510" s="24">
        <f t="shared" ref="J510" si="795">SUBTOTAL(9,J511:J531)</f>
        <v>0</v>
      </c>
      <c r="K510" s="98"/>
      <c r="L510" s="99">
        <f t="shared" ref="L510:AE510" si="796">SUBTOTAL(9,L511:L531)</f>
        <v>0</v>
      </c>
      <c r="M510" s="98"/>
      <c r="N510" s="99">
        <f t="shared" si="796"/>
        <v>0</v>
      </c>
      <c r="O510" s="98"/>
      <c r="P510" s="99">
        <f t="shared" ref="P510" si="797">SUBTOTAL(9,P511:P531)</f>
        <v>0</v>
      </c>
      <c r="Q510" s="98"/>
      <c r="R510" s="99">
        <f t="shared" ref="R510" si="798">SUBTOTAL(9,R511:R531)</f>
        <v>0</v>
      </c>
      <c r="S510" s="98"/>
      <c r="T510" s="99">
        <f t="shared" ref="T510" si="799">SUBTOTAL(9,T511:T531)</f>
        <v>0</v>
      </c>
      <c r="U510" s="98"/>
      <c r="V510" s="99">
        <f t="shared" ref="V510" si="800">SUBTOTAL(9,V511:V531)</f>
        <v>0</v>
      </c>
      <c r="W510" s="98"/>
      <c r="X510" s="99">
        <f t="shared" ref="X510" si="801">SUBTOTAL(9,X511:X531)</f>
        <v>0</v>
      </c>
      <c r="Y510" s="98"/>
      <c r="Z510" s="99">
        <f t="shared" ref="Z510" si="802">SUBTOTAL(9,Z511:Z531)</f>
        <v>0</v>
      </c>
      <c r="AA510" s="98"/>
      <c r="AB510" s="99">
        <f t="shared" ref="AB510" si="803">SUBTOTAL(9,AB511:AB531)</f>
        <v>0</v>
      </c>
      <c r="AC510" s="98"/>
      <c r="AD510" s="99">
        <f t="shared" si="796"/>
        <v>0</v>
      </c>
      <c r="AE510" s="100">
        <f t="shared" si="796"/>
        <v>0</v>
      </c>
      <c r="AF510" s="8"/>
      <c r="AG510" s="4"/>
      <c r="AH510" s="100">
        <f t="shared" ref="AH510" si="804">SUBTOTAL(9,AH511:AH531)</f>
        <v>0</v>
      </c>
      <c r="AJ510" s="4"/>
    </row>
    <row r="511" spans="1:36" x14ac:dyDescent="0.25">
      <c r="A511" s="101" t="str">
        <f t="shared" si="746"/>
        <v>N</v>
      </c>
      <c r="B511" s="26">
        <v>790</v>
      </c>
      <c r="C511" s="27" t="s">
        <v>8</v>
      </c>
      <c r="D511" s="102"/>
      <c r="E511" s="103"/>
      <c r="F511" s="103"/>
      <c r="G511" s="104"/>
      <c r="H511" s="105"/>
      <c r="I511" s="106">
        <f t="shared" ref="I511:I530" si="805">IF(+H511&gt;0,+D511*H511,+D511*F511*H511)</f>
        <v>0</v>
      </c>
      <c r="J511" s="29">
        <f t="shared" ref="J511:J530" si="806">+I511/J$2</f>
        <v>0</v>
      </c>
      <c r="K511" s="107"/>
      <c r="L511" s="108">
        <f t="shared" ref="L511:L530" si="807">+$J511*K511</f>
        <v>0</v>
      </c>
      <c r="M511" s="107"/>
      <c r="N511" s="108">
        <f t="shared" ref="N511:N530" si="808">+$J511*M511</f>
        <v>0</v>
      </c>
      <c r="O511" s="107"/>
      <c r="P511" s="108">
        <f t="shared" ref="P511:P530" si="809">+$J511*O511</f>
        <v>0</v>
      </c>
      <c r="Q511" s="107"/>
      <c r="R511" s="108">
        <f t="shared" ref="R511:R530" si="810">+$J511*Q511</f>
        <v>0</v>
      </c>
      <c r="S511" s="107"/>
      <c r="T511" s="108">
        <f t="shared" ref="T511:T530" si="811">+$J511*S511</f>
        <v>0</v>
      </c>
      <c r="U511" s="107"/>
      <c r="V511" s="108">
        <f t="shared" ref="V511:V530" si="812">+$J511*U511</f>
        <v>0</v>
      </c>
      <c r="W511" s="107"/>
      <c r="X511" s="108">
        <f t="shared" ref="X511:X530" si="813">+$J511*W511</f>
        <v>0</v>
      </c>
      <c r="Y511" s="107"/>
      <c r="Z511" s="108">
        <f t="shared" ref="Z511:Z530" si="814">+$J511*Y511</f>
        <v>0</v>
      </c>
      <c r="AA511" s="107"/>
      <c r="AB511" s="108">
        <f t="shared" ref="AB511:AB530" si="815">+$J511*AA511</f>
        <v>0</v>
      </c>
      <c r="AC511" s="107"/>
      <c r="AD511" s="108">
        <f t="shared" ref="AD511:AD530" si="816">+$J511*AC511</f>
        <v>0</v>
      </c>
      <c r="AE511" s="109">
        <f t="shared" ref="AE511:AE530" si="817">+L511+N511+P511+R511+T511+V511+X511+Z511+AB511+AD511</f>
        <v>0</v>
      </c>
      <c r="AF511" s="110"/>
      <c r="AG511" s="111"/>
      <c r="AH511" s="109">
        <f t="shared" ref="AH511:AH530" si="818">+J511-AE511</f>
        <v>0</v>
      </c>
      <c r="AJ511" s="111"/>
    </row>
    <row r="512" spans="1:36" x14ac:dyDescent="0.25">
      <c r="A512" s="101" t="str">
        <f t="shared" si="746"/>
        <v>N</v>
      </c>
      <c r="B512" s="26">
        <v>7900</v>
      </c>
      <c r="C512" s="27" t="s">
        <v>8</v>
      </c>
      <c r="D512" s="102"/>
      <c r="E512" s="103"/>
      <c r="F512" s="103"/>
      <c r="G512" s="104"/>
      <c r="H512" s="105"/>
      <c r="I512" s="106">
        <f t="shared" si="805"/>
        <v>0</v>
      </c>
      <c r="J512" s="29">
        <f t="shared" si="806"/>
        <v>0</v>
      </c>
      <c r="K512" s="107"/>
      <c r="L512" s="108">
        <f t="shared" si="807"/>
        <v>0</v>
      </c>
      <c r="M512" s="107"/>
      <c r="N512" s="108">
        <f t="shared" si="808"/>
        <v>0</v>
      </c>
      <c r="O512" s="107"/>
      <c r="P512" s="108">
        <f t="shared" si="809"/>
        <v>0</v>
      </c>
      <c r="Q512" s="107"/>
      <c r="R512" s="108">
        <f t="shared" si="810"/>
        <v>0</v>
      </c>
      <c r="S512" s="107"/>
      <c r="T512" s="108">
        <f t="shared" si="811"/>
        <v>0</v>
      </c>
      <c r="U512" s="107"/>
      <c r="V512" s="108">
        <f t="shared" si="812"/>
        <v>0</v>
      </c>
      <c r="W512" s="107"/>
      <c r="X512" s="108">
        <f t="shared" si="813"/>
        <v>0</v>
      </c>
      <c r="Y512" s="107"/>
      <c r="Z512" s="108">
        <f t="shared" si="814"/>
        <v>0</v>
      </c>
      <c r="AA512" s="107"/>
      <c r="AB512" s="108">
        <f t="shared" si="815"/>
        <v>0</v>
      </c>
      <c r="AC512" s="107"/>
      <c r="AD512" s="108">
        <f t="shared" si="816"/>
        <v>0</v>
      </c>
      <c r="AE512" s="109">
        <f t="shared" si="817"/>
        <v>0</v>
      </c>
      <c r="AF512" s="110"/>
      <c r="AG512" s="111"/>
      <c r="AH512" s="109">
        <f t="shared" si="818"/>
        <v>0</v>
      </c>
      <c r="AJ512" s="111"/>
    </row>
    <row r="513" spans="1:36" x14ac:dyDescent="0.25">
      <c r="A513" s="101" t="str">
        <f t="shared" si="746"/>
        <v>N</v>
      </c>
      <c r="B513" s="32">
        <v>7551</v>
      </c>
      <c r="C513" s="27" t="s">
        <v>503</v>
      </c>
      <c r="D513" s="102"/>
      <c r="E513" s="103"/>
      <c r="F513" s="103"/>
      <c r="G513" s="104"/>
      <c r="H513" s="105"/>
      <c r="I513" s="106">
        <f t="shared" si="805"/>
        <v>0</v>
      </c>
      <c r="J513" s="29">
        <f t="shared" si="806"/>
        <v>0</v>
      </c>
      <c r="K513" s="107"/>
      <c r="L513" s="108">
        <f t="shared" si="807"/>
        <v>0</v>
      </c>
      <c r="M513" s="107"/>
      <c r="N513" s="108">
        <f t="shared" si="808"/>
        <v>0</v>
      </c>
      <c r="O513" s="107"/>
      <c r="P513" s="108">
        <f t="shared" si="809"/>
        <v>0</v>
      </c>
      <c r="Q513" s="107"/>
      <c r="R513" s="108">
        <f t="shared" si="810"/>
        <v>0</v>
      </c>
      <c r="S513" s="107"/>
      <c r="T513" s="108">
        <f t="shared" si="811"/>
        <v>0</v>
      </c>
      <c r="U513" s="107"/>
      <c r="V513" s="108">
        <f t="shared" si="812"/>
        <v>0</v>
      </c>
      <c r="W513" s="107"/>
      <c r="X513" s="108">
        <f t="shared" si="813"/>
        <v>0</v>
      </c>
      <c r="Y513" s="107"/>
      <c r="Z513" s="108">
        <f t="shared" si="814"/>
        <v>0</v>
      </c>
      <c r="AA513" s="107"/>
      <c r="AB513" s="108">
        <f t="shared" si="815"/>
        <v>0</v>
      </c>
      <c r="AC513" s="107"/>
      <c r="AD513" s="108">
        <f t="shared" si="816"/>
        <v>0</v>
      </c>
      <c r="AE513" s="109">
        <f t="shared" si="817"/>
        <v>0</v>
      </c>
      <c r="AF513" s="110"/>
      <c r="AG513" s="111"/>
      <c r="AH513" s="109">
        <f t="shared" si="818"/>
        <v>0</v>
      </c>
      <c r="AJ513" s="111"/>
    </row>
    <row r="514" spans="1:36" x14ac:dyDescent="0.25">
      <c r="A514" s="101" t="str">
        <f t="shared" si="746"/>
        <v>N</v>
      </c>
      <c r="B514" s="32">
        <v>7555</v>
      </c>
      <c r="C514" s="27" t="s">
        <v>504</v>
      </c>
      <c r="D514" s="102"/>
      <c r="E514" s="103"/>
      <c r="F514" s="103"/>
      <c r="G514" s="104"/>
      <c r="H514" s="105"/>
      <c r="I514" s="106">
        <f t="shared" si="805"/>
        <v>0</v>
      </c>
      <c r="J514" s="29">
        <f t="shared" si="806"/>
        <v>0</v>
      </c>
      <c r="K514" s="107"/>
      <c r="L514" s="108">
        <f t="shared" si="807"/>
        <v>0</v>
      </c>
      <c r="M514" s="107"/>
      <c r="N514" s="108">
        <f t="shared" si="808"/>
        <v>0</v>
      </c>
      <c r="O514" s="107"/>
      <c r="P514" s="108">
        <f t="shared" si="809"/>
        <v>0</v>
      </c>
      <c r="Q514" s="107"/>
      <c r="R514" s="108">
        <f t="shared" si="810"/>
        <v>0</v>
      </c>
      <c r="S514" s="107"/>
      <c r="T514" s="108">
        <f t="shared" si="811"/>
        <v>0</v>
      </c>
      <c r="U514" s="107"/>
      <c r="V514" s="108">
        <f t="shared" si="812"/>
        <v>0</v>
      </c>
      <c r="W514" s="107"/>
      <c r="X514" s="108">
        <f t="shared" si="813"/>
        <v>0</v>
      </c>
      <c r="Y514" s="107"/>
      <c r="Z514" s="108">
        <f t="shared" si="814"/>
        <v>0</v>
      </c>
      <c r="AA514" s="107"/>
      <c r="AB514" s="108">
        <f t="shared" si="815"/>
        <v>0</v>
      </c>
      <c r="AC514" s="107"/>
      <c r="AD514" s="108">
        <f t="shared" si="816"/>
        <v>0</v>
      </c>
      <c r="AE514" s="109">
        <f t="shared" si="817"/>
        <v>0</v>
      </c>
      <c r="AF514" s="110"/>
      <c r="AG514" s="111"/>
      <c r="AH514" s="109">
        <f t="shared" si="818"/>
        <v>0</v>
      </c>
      <c r="AJ514" s="111"/>
    </row>
    <row r="515" spans="1:36" x14ac:dyDescent="0.25">
      <c r="A515" s="101" t="str">
        <f t="shared" si="746"/>
        <v>N</v>
      </c>
      <c r="B515" s="32">
        <v>7559</v>
      </c>
      <c r="C515" s="27" t="s">
        <v>281</v>
      </c>
      <c r="D515" s="102"/>
      <c r="E515" s="103"/>
      <c r="F515" s="103"/>
      <c r="G515" s="104"/>
      <c r="H515" s="105"/>
      <c r="I515" s="106">
        <f t="shared" si="805"/>
        <v>0</v>
      </c>
      <c r="J515" s="29">
        <f t="shared" si="806"/>
        <v>0</v>
      </c>
      <c r="K515" s="107"/>
      <c r="L515" s="108">
        <f t="shared" si="807"/>
        <v>0</v>
      </c>
      <c r="M515" s="107"/>
      <c r="N515" s="108">
        <f t="shared" si="808"/>
        <v>0</v>
      </c>
      <c r="O515" s="107"/>
      <c r="P515" s="108">
        <f t="shared" si="809"/>
        <v>0</v>
      </c>
      <c r="Q515" s="107"/>
      <c r="R515" s="108">
        <f t="shared" si="810"/>
        <v>0</v>
      </c>
      <c r="S515" s="107"/>
      <c r="T515" s="108">
        <f t="shared" si="811"/>
        <v>0</v>
      </c>
      <c r="U515" s="107"/>
      <c r="V515" s="108">
        <f t="shared" si="812"/>
        <v>0</v>
      </c>
      <c r="W515" s="107"/>
      <c r="X515" s="108">
        <f t="shared" si="813"/>
        <v>0</v>
      </c>
      <c r="Y515" s="107"/>
      <c r="Z515" s="108">
        <f t="shared" si="814"/>
        <v>0</v>
      </c>
      <c r="AA515" s="107"/>
      <c r="AB515" s="108">
        <f t="shared" si="815"/>
        <v>0</v>
      </c>
      <c r="AC515" s="107"/>
      <c r="AD515" s="108">
        <f t="shared" si="816"/>
        <v>0</v>
      </c>
      <c r="AE515" s="109">
        <f t="shared" si="817"/>
        <v>0</v>
      </c>
      <c r="AF515" s="110"/>
      <c r="AG515" s="111"/>
      <c r="AH515" s="109">
        <f t="shared" si="818"/>
        <v>0</v>
      </c>
      <c r="AJ515" s="111"/>
    </row>
    <row r="516" spans="1:36" x14ac:dyDescent="0.25">
      <c r="A516" s="101" t="str">
        <f t="shared" si="746"/>
        <v>N</v>
      </c>
      <c r="B516" s="32">
        <v>7560</v>
      </c>
      <c r="C516" s="27" t="s">
        <v>282</v>
      </c>
      <c r="D516" s="102"/>
      <c r="E516" s="103"/>
      <c r="F516" s="103"/>
      <c r="G516" s="104"/>
      <c r="H516" s="105"/>
      <c r="I516" s="106">
        <f t="shared" si="805"/>
        <v>0</v>
      </c>
      <c r="J516" s="29">
        <f t="shared" si="806"/>
        <v>0</v>
      </c>
      <c r="K516" s="107"/>
      <c r="L516" s="108">
        <f t="shared" si="807"/>
        <v>0</v>
      </c>
      <c r="M516" s="107"/>
      <c r="N516" s="108">
        <f t="shared" si="808"/>
        <v>0</v>
      </c>
      <c r="O516" s="107"/>
      <c r="P516" s="108">
        <f t="shared" si="809"/>
        <v>0</v>
      </c>
      <c r="Q516" s="107"/>
      <c r="R516" s="108">
        <f t="shared" si="810"/>
        <v>0</v>
      </c>
      <c r="S516" s="107"/>
      <c r="T516" s="108">
        <f t="shared" si="811"/>
        <v>0</v>
      </c>
      <c r="U516" s="107"/>
      <c r="V516" s="108">
        <f t="shared" si="812"/>
        <v>0</v>
      </c>
      <c r="W516" s="107"/>
      <c r="X516" s="108">
        <f t="shared" si="813"/>
        <v>0</v>
      </c>
      <c r="Y516" s="107"/>
      <c r="Z516" s="108">
        <f t="shared" si="814"/>
        <v>0</v>
      </c>
      <c r="AA516" s="107"/>
      <c r="AB516" s="108">
        <f t="shared" si="815"/>
        <v>0</v>
      </c>
      <c r="AC516" s="107"/>
      <c r="AD516" s="108">
        <f t="shared" si="816"/>
        <v>0</v>
      </c>
      <c r="AE516" s="109">
        <f t="shared" si="817"/>
        <v>0</v>
      </c>
      <c r="AF516" s="110"/>
      <c r="AG516" s="111"/>
      <c r="AH516" s="109">
        <f t="shared" si="818"/>
        <v>0</v>
      </c>
      <c r="AJ516" s="111"/>
    </row>
    <row r="517" spans="1:36" x14ac:dyDescent="0.25">
      <c r="A517" s="101" t="str">
        <f t="shared" si="746"/>
        <v>N</v>
      </c>
      <c r="B517" s="32">
        <v>7812</v>
      </c>
      <c r="C517" s="27" t="s">
        <v>283</v>
      </c>
      <c r="D517" s="102"/>
      <c r="E517" s="103"/>
      <c r="F517" s="103"/>
      <c r="G517" s="104"/>
      <c r="H517" s="105"/>
      <c r="I517" s="106">
        <f t="shared" si="805"/>
        <v>0</v>
      </c>
      <c r="J517" s="29">
        <f t="shared" si="806"/>
        <v>0</v>
      </c>
      <c r="K517" s="107"/>
      <c r="L517" s="108">
        <f t="shared" si="807"/>
        <v>0</v>
      </c>
      <c r="M517" s="107"/>
      <c r="N517" s="108">
        <f t="shared" si="808"/>
        <v>0</v>
      </c>
      <c r="O517" s="107"/>
      <c r="P517" s="108">
        <f t="shared" si="809"/>
        <v>0</v>
      </c>
      <c r="Q517" s="107"/>
      <c r="R517" s="108">
        <f t="shared" si="810"/>
        <v>0</v>
      </c>
      <c r="S517" s="107"/>
      <c r="T517" s="108">
        <f t="shared" si="811"/>
        <v>0</v>
      </c>
      <c r="U517" s="107"/>
      <c r="V517" s="108">
        <f t="shared" si="812"/>
        <v>0</v>
      </c>
      <c r="W517" s="107"/>
      <c r="X517" s="108">
        <f t="shared" si="813"/>
        <v>0</v>
      </c>
      <c r="Y517" s="107"/>
      <c r="Z517" s="108">
        <f t="shared" si="814"/>
        <v>0</v>
      </c>
      <c r="AA517" s="107"/>
      <c r="AB517" s="108">
        <f t="shared" si="815"/>
        <v>0</v>
      </c>
      <c r="AC517" s="107"/>
      <c r="AD517" s="108">
        <f t="shared" si="816"/>
        <v>0</v>
      </c>
      <c r="AE517" s="109">
        <f t="shared" si="817"/>
        <v>0</v>
      </c>
      <c r="AF517" s="110"/>
      <c r="AG517" s="111"/>
      <c r="AH517" s="109">
        <f t="shared" si="818"/>
        <v>0</v>
      </c>
      <c r="AJ517" s="111"/>
    </row>
    <row r="518" spans="1:36" x14ac:dyDescent="0.25">
      <c r="A518" s="101" t="str">
        <f t="shared" si="746"/>
        <v>N</v>
      </c>
      <c r="B518" s="32">
        <v>7814</v>
      </c>
      <c r="C518" s="27" t="s">
        <v>284</v>
      </c>
      <c r="D518" s="102"/>
      <c r="E518" s="103"/>
      <c r="F518" s="103"/>
      <c r="G518" s="104"/>
      <c r="H518" s="105"/>
      <c r="I518" s="106">
        <f t="shared" si="805"/>
        <v>0</v>
      </c>
      <c r="J518" s="29">
        <f t="shared" si="806"/>
        <v>0</v>
      </c>
      <c r="K518" s="107"/>
      <c r="L518" s="108">
        <f t="shared" si="807"/>
        <v>0</v>
      </c>
      <c r="M518" s="107"/>
      <c r="N518" s="108">
        <f t="shared" si="808"/>
        <v>0</v>
      </c>
      <c r="O518" s="107"/>
      <c r="P518" s="108">
        <f t="shared" si="809"/>
        <v>0</v>
      </c>
      <c r="Q518" s="107"/>
      <c r="R518" s="108">
        <f t="shared" si="810"/>
        <v>0</v>
      </c>
      <c r="S518" s="107"/>
      <c r="T518" s="108">
        <f t="shared" si="811"/>
        <v>0</v>
      </c>
      <c r="U518" s="107"/>
      <c r="V518" s="108">
        <f t="shared" si="812"/>
        <v>0</v>
      </c>
      <c r="W518" s="107"/>
      <c r="X518" s="108">
        <f t="shared" si="813"/>
        <v>0</v>
      </c>
      <c r="Y518" s="107"/>
      <c r="Z518" s="108">
        <f t="shared" si="814"/>
        <v>0</v>
      </c>
      <c r="AA518" s="107"/>
      <c r="AB518" s="108">
        <f t="shared" si="815"/>
        <v>0</v>
      </c>
      <c r="AC518" s="107"/>
      <c r="AD518" s="108">
        <f t="shared" si="816"/>
        <v>0</v>
      </c>
      <c r="AE518" s="109">
        <f t="shared" si="817"/>
        <v>0</v>
      </c>
      <c r="AF518" s="110"/>
      <c r="AG518" s="111"/>
      <c r="AH518" s="109">
        <f t="shared" si="818"/>
        <v>0</v>
      </c>
      <c r="AJ518" s="111"/>
    </row>
    <row r="519" spans="1:36" x14ac:dyDescent="0.25">
      <c r="A519" s="101" t="str">
        <f t="shared" si="746"/>
        <v>N</v>
      </c>
      <c r="B519" s="32">
        <v>7901</v>
      </c>
      <c r="C519" s="27" t="s">
        <v>285</v>
      </c>
      <c r="D519" s="102"/>
      <c r="E519" s="103"/>
      <c r="F519" s="103"/>
      <c r="G519" s="104"/>
      <c r="H519" s="105"/>
      <c r="I519" s="106">
        <f t="shared" si="805"/>
        <v>0</v>
      </c>
      <c r="J519" s="29">
        <f t="shared" si="806"/>
        <v>0</v>
      </c>
      <c r="K519" s="107"/>
      <c r="L519" s="108">
        <f t="shared" si="807"/>
        <v>0</v>
      </c>
      <c r="M519" s="107"/>
      <c r="N519" s="108">
        <f t="shared" si="808"/>
        <v>0</v>
      </c>
      <c r="O519" s="107"/>
      <c r="P519" s="108">
        <f t="shared" si="809"/>
        <v>0</v>
      </c>
      <c r="Q519" s="107"/>
      <c r="R519" s="108">
        <f t="shared" si="810"/>
        <v>0</v>
      </c>
      <c r="S519" s="107"/>
      <c r="T519" s="108">
        <f t="shared" si="811"/>
        <v>0</v>
      </c>
      <c r="U519" s="107"/>
      <c r="V519" s="108">
        <f t="shared" si="812"/>
        <v>0</v>
      </c>
      <c r="W519" s="107"/>
      <c r="X519" s="108">
        <f t="shared" si="813"/>
        <v>0</v>
      </c>
      <c r="Y519" s="107"/>
      <c r="Z519" s="108">
        <f t="shared" si="814"/>
        <v>0</v>
      </c>
      <c r="AA519" s="107"/>
      <c r="AB519" s="108">
        <f t="shared" si="815"/>
        <v>0</v>
      </c>
      <c r="AC519" s="107"/>
      <c r="AD519" s="108">
        <f t="shared" si="816"/>
        <v>0</v>
      </c>
      <c r="AE519" s="109">
        <f t="shared" si="817"/>
        <v>0</v>
      </c>
      <c r="AF519" s="110"/>
      <c r="AG519" s="111"/>
      <c r="AH519" s="109">
        <f t="shared" si="818"/>
        <v>0</v>
      </c>
      <c r="AJ519" s="111"/>
    </row>
    <row r="520" spans="1:36" x14ac:dyDescent="0.25">
      <c r="A520" s="101" t="str">
        <f t="shared" si="746"/>
        <v>N</v>
      </c>
      <c r="B520" s="32">
        <v>7902</v>
      </c>
      <c r="C520" s="27" t="s">
        <v>286</v>
      </c>
      <c r="D520" s="102"/>
      <c r="E520" s="103"/>
      <c r="F520" s="103"/>
      <c r="G520" s="104"/>
      <c r="H520" s="105"/>
      <c r="I520" s="106">
        <f t="shared" si="805"/>
        <v>0</v>
      </c>
      <c r="J520" s="29">
        <f t="shared" si="806"/>
        <v>0</v>
      </c>
      <c r="K520" s="107"/>
      <c r="L520" s="108">
        <f t="shared" si="807"/>
        <v>0</v>
      </c>
      <c r="M520" s="107"/>
      <c r="N520" s="108">
        <f t="shared" si="808"/>
        <v>0</v>
      </c>
      <c r="O520" s="107"/>
      <c r="P520" s="108">
        <f t="shared" si="809"/>
        <v>0</v>
      </c>
      <c r="Q520" s="107"/>
      <c r="R520" s="108">
        <f t="shared" si="810"/>
        <v>0</v>
      </c>
      <c r="S520" s="107"/>
      <c r="T520" s="108">
        <f t="shared" si="811"/>
        <v>0</v>
      </c>
      <c r="U520" s="107"/>
      <c r="V520" s="108">
        <f t="shared" si="812"/>
        <v>0</v>
      </c>
      <c r="W520" s="107"/>
      <c r="X520" s="108">
        <f t="shared" si="813"/>
        <v>0</v>
      </c>
      <c r="Y520" s="107"/>
      <c r="Z520" s="108">
        <f t="shared" si="814"/>
        <v>0</v>
      </c>
      <c r="AA520" s="107"/>
      <c r="AB520" s="108">
        <f t="shared" si="815"/>
        <v>0</v>
      </c>
      <c r="AC520" s="107"/>
      <c r="AD520" s="108">
        <f t="shared" si="816"/>
        <v>0</v>
      </c>
      <c r="AE520" s="109">
        <f t="shared" si="817"/>
        <v>0</v>
      </c>
      <c r="AF520" s="110"/>
      <c r="AG520" s="111"/>
      <c r="AH520" s="109">
        <f t="shared" si="818"/>
        <v>0</v>
      </c>
      <c r="AJ520" s="111"/>
    </row>
    <row r="521" spans="1:36" x14ac:dyDescent="0.25">
      <c r="A521" s="101" t="str">
        <f t="shared" si="746"/>
        <v>N</v>
      </c>
      <c r="B521" s="32">
        <v>7903</v>
      </c>
      <c r="C521" s="27" t="s">
        <v>287</v>
      </c>
      <c r="D521" s="102"/>
      <c r="E521" s="103"/>
      <c r="F521" s="103"/>
      <c r="G521" s="104"/>
      <c r="H521" s="105"/>
      <c r="I521" s="106">
        <f t="shared" si="805"/>
        <v>0</v>
      </c>
      <c r="J521" s="29">
        <f t="shared" si="806"/>
        <v>0</v>
      </c>
      <c r="K521" s="107"/>
      <c r="L521" s="108">
        <f t="shared" si="807"/>
        <v>0</v>
      </c>
      <c r="M521" s="107"/>
      <c r="N521" s="108">
        <f t="shared" si="808"/>
        <v>0</v>
      </c>
      <c r="O521" s="107"/>
      <c r="P521" s="108">
        <f t="shared" si="809"/>
        <v>0</v>
      </c>
      <c r="Q521" s="107"/>
      <c r="R521" s="108">
        <f t="shared" si="810"/>
        <v>0</v>
      </c>
      <c r="S521" s="107"/>
      <c r="T521" s="108">
        <f t="shared" si="811"/>
        <v>0</v>
      </c>
      <c r="U521" s="107"/>
      <c r="V521" s="108">
        <f t="shared" si="812"/>
        <v>0</v>
      </c>
      <c r="W521" s="107"/>
      <c r="X521" s="108">
        <f t="shared" si="813"/>
        <v>0</v>
      </c>
      <c r="Y521" s="107"/>
      <c r="Z521" s="108">
        <f t="shared" si="814"/>
        <v>0</v>
      </c>
      <c r="AA521" s="107"/>
      <c r="AB521" s="108">
        <f t="shared" si="815"/>
        <v>0</v>
      </c>
      <c r="AC521" s="107"/>
      <c r="AD521" s="108">
        <f t="shared" si="816"/>
        <v>0</v>
      </c>
      <c r="AE521" s="109">
        <f t="shared" si="817"/>
        <v>0</v>
      </c>
      <c r="AF521" s="110"/>
      <c r="AG521" s="111"/>
      <c r="AH521" s="109">
        <f t="shared" si="818"/>
        <v>0</v>
      </c>
      <c r="AJ521" s="111"/>
    </row>
    <row r="522" spans="1:36" x14ac:dyDescent="0.25">
      <c r="A522" s="101" t="str">
        <f t="shared" si="746"/>
        <v>N</v>
      </c>
      <c r="B522" s="32">
        <v>7904</v>
      </c>
      <c r="C522" s="27" t="s">
        <v>505</v>
      </c>
      <c r="D522" s="102"/>
      <c r="E522" s="103"/>
      <c r="F522" s="103"/>
      <c r="G522" s="104"/>
      <c r="H522" s="105"/>
      <c r="I522" s="106">
        <f t="shared" si="805"/>
        <v>0</v>
      </c>
      <c r="J522" s="29">
        <f t="shared" si="806"/>
        <v>0</v>
      </c>
      <c r="K522" s="107"/>
      <c r="L522" s="108">
        <f t="shared" si="807"/>
        <v>0</v>
      </c>
      <c r="M522" s="107"/>
      <c r="N522" s="108">
        <f t="shared" si="808"/>
        <v>0</v>
      </c>
      <c r="O522" s="107"/>
      <c r="P522" s="108">
        <f t="shared" si="809"/>
        <v>0</v>
      </c>
      <c r="Q522" s="107"/>
      <c r="R522" s="108">
        <f t="shared" si="810"/>
        <v>0</v>
      </c>
      <c r="S522" s="107"/>
      <c r="T522" s="108">
        <f t="shared" si="811"/>
        <v>0</v>
      </c>
      <c r="U522" s="107"/>
      <c r="V522" s="108">
        <f t="shared" si="812"/>
        <v>0</v>
      </c>
      <c r="W522" s="107"/>
      <c r="X522" s="108">
        <f t="shared" si="813"/>
        <v>0</v>
      </c>
      <c r="Y522" s="107"/>
      <c r="Z522" s="108">
        <f t="shared" si="814"/>
        <v>0</v>
      </c>
      <c r="AA522" s="107"/>
      <c r="AB522" s="108">
        <f t="shared" si="815"/>
        <v>0</v>
      </c>
      <c r="AC522" s="107"/>
      <c r="AD522" s="108">
        <f t="shared" si="816"/>
        <v>0</v>
      </c>
      <c r="AE522" s="109">
        <f t="shared" si="817"/>
        <v>0</v>
      </c>
      <c r="AF522" s="110"/>
      <c r="AG522" s="111"/>
      <c r="AH522" s="109">
        <f t="shared" si="818"/>
        <v>0</v>
      </c>
      <c r="AJ522" s="111"/>
    </row>
    <row r="523" spans="1:36" x14ac:dyDescent="0.25">
      <c r="A523" s="101" t="str">
        <f t="shared" si="746"/>
        <v>N</v>
      </c>
      <c r="B523" s="32">
        <v>7905</v>
      </c>
      <c r="C523" s="27" t="s">
        <v>288</v>
      </c>
      <c r="D523" s="102"/>
      <c r="E523" s="103"/>
      <c r="F523" s="103"/>
      <c r="G523" s="104"/>
      <c r="H523" s="105"/>
      <c r="I523" s="106">
        <f t="shared" si="805"/>
        <v>0</v>
      </c>
      <c r="J523" s="29">
        <f t="shared" si="806"/>
        <v>0</v>
      </c>
      <c r="K523" s="107"/>
      <c r="L523" s="108">
        <f t="shared" si="807"/>
        <v>0</v>
      </c>
      <c r="M523" s="107"/>
      <c r="N523" s="108">
        <f t="shared" si="808"/>
        <v>0</v>
      </c>
      <c r="O523" s="107"/>
      <c r="P523" s="108">
        <f t="shared" si="809"/>
        <v>0</v>
      </c>
      <c r="Q523" s="107"/>
      <c r="R523" s="108">
        <f t="shared" si="810"/>
        <v>0</v>
      </c>
      <c r="S523" s="107"/>
      <c r="T523" s="108">
        <f t="shared" si="811"/>
        <v>0</v>
      </c>
      <c r="U523" s="107"/>
      <c r="V523" s="108">
        <f t="shared" si="812"/>
        <v>0</v>
      </c>
      <c r="W523" s="107"/>
      <c r="X523" s="108">
        <f t="shared" si="813"/>
        <v>0</v>
      </c>
      <c r="Y523" s="107"/>
      <c r="Z523" s="108">
        <f t="shared" si="814"/>
        <v>0</v>
      </c>
      <c r="AA523" s="107"/>
      <c r="AB523" s="108">
        <f t="shared" si="815"/>
        <v>0</v>
      </c>
      <c r="AC523" s="107"/>
      <c r="AD523" s="108">
        <f t="shared" si="816"/>
        <v>0</v>
      </c>
      <c r="AE523" s="109">
        <f t="shared" si="817"/>
        <v>0</v>
      </c>
      <c r="AF523" s="110"/>
      <c r="AG523" s="111"/>
      <c r="AH523" s="109">
        <f t="shared" si="818"/>
        <v>0</v>
      </c>
      <c r="AJ523" s="111"/>
    </row>
    <row r="524" spans="1:36" s="131" customFormat="1" x14ac:dyDescent="0.25">
      <c r="A524" s="124" t="str">
        <f t="shared" si="746"/>
        <v>N</v>
      </c>
      <c r="B524" s="32">
        <v>7906</v>
      </c>
      <c r="C524" s="125" t="s">
        <v>506</v>
      </c>
      <c r="D524" s="102"/>
      <c r="E524" s="103"/>
      <c r="F524" s="103"/>
      <c r="G524" s="104"/>
      <c r="H524" s="105"/>
      <c r="I524" s="126">
        <f t="shared" si="805"/>
        <v>0</v>
      </c>
      <c r="J524" s="127">
        <f t="shared" si="806"/>
        <v>0</v>
      </c>
      <c r="K524" s="107"/>
      <c r="L524" s="108">
        <f t="shared" ref="L524:L529" si="819">+$J524*K524</f>
        <v>0</v>
      </c>
      <c r="M524" s="107"/>
      <c r="N524" s="108">
        <f t="shared" ref="N524:N529" si="820">+$J524*M524</f>
        <v>0</v>
      </c>
      <c r="O524" s="107"/>
      <c r="P524" s="129">
        <f t="shared" si="809"/>
        <v>0</v>
      </c>
      <c r="Q524" s="107"/>
      <c r="R524" s="129">
        <f t="shared" si="810"/>
        <v>0</v>
      </c>
      <c r="S524" s="107"/>
      <c r="T524" s="129">
        <f t="shared" si="811"/>
        <v>0</v>
      </c>
      <c r="U524" s="107"/>
      <c r="V524" s="129">
        <f t="shared" si="812"/>
        <v>0</v>
      </c>
      <c r="W524" s="107"/>
      <c r="X524" s="129">
        <f t="shared" si="813"/>
        <v>0</v>
      </c>
      <c r="Y524" s="107"/>
      <c r="Z524" s="129">
        <f t="shared" si="814"/>
        <v>0</v>
      </c>
      <c r="AA524" s="107"/>
      <c r="AB524" s="129">
        <f t="shared" si="815"/>
        <v>0</v>
      </c>
      <c r="AC524" s="107"/>
      <c r="AD524" s="129">
        <f t="shared" si="816"/>
        <v>0</v>
      </c>
      <c r="AE524" s="109">
        <f t="shared" si="817"/>
        <v>0</v>
      </c>
      <c r="AF524" s="110"/>
      <c r="AG524" s="111"/>
      <c r="AH524" s="109">
        <f t="shared" si="818"/>
        <v>0</v>
      </c>
      <c r="AJ524" s="130"/>
    </row>
    <row r="525" spans="1:36" s="131" customFormat="1" x14ac:dyDescent="0.25">
      <c r="A525" s="124" t="str">
        <f t="shared" si="746"/>
        <v>N</v>
      </c>
      <c r="B525" s="32">
        <v>7907</v>
      </c>
      <c r="C525" s="125" t="s">
        <v>289</v>
      </c>
      <c r="D525" s="102"/>
      <c r="E525" s="103"/>
      <c r="F525" s="103"/>
      <c r="G525" s="104"/>
      <c r="H525" s="105"/>
      <c r="I525" s="126">
        <f t="shared" si="805"/>
        <v>0</v>
      </c>
      <c r="J525" s="127">
        <f t="shared" si="806"/>
        <v>0</v>
      </c>
      <c r="K525" s="107"/>
      <c r="L525" s="108">
        <f t="shared" si="819"/>
        <v>0</v>
      </c>
      <c r="M525" s="107"/>
      <c r="N525" s="108">
        <f t="shared" si="820"/>
        <v>0</v>
      </c>
      <c r="O525" s="107"/>
      <c r="P525" s="129">
        <f t="shared" si="809"/>
        <v>0</v>
      </c>
      <c r="Q525" s="107"/>
      <c r="R525" s="129">
        <f t="shared" si="810"/>
        <v>0</v>
      </c>
      <c r="S525" s="107"/>
      <c r="T525" s="129">
        <f t="shared" si="811"/>
        <v>0</v>
      </c>
      <c r="U525" s="107"/>
      <c r="V525" s="129">
        <f t="shared" si="812"/>
        <v>0</v>
      </c>
      <c r="W525" s="107"/>
      <c r="X525" s="129">
        <f t="shared" si="813"/>
        <v>0</v>
      </c>
      <c r="Y525" s="107"/>
      <c r="Z525" s="129">
        <f t="shared" si="814"/>
        <v>0</v>
      </c>
      <c r="AA525" s="107"/>
      <c r="AB525" s="129">
        <f t="shared" si="815"/>
        <v>0</v>
      </c>
      <c r="AC525" s="107"/>
      <c r="AD525" s="129">
        <f t="shared" si="816"/>
        <v>0</v>
      </c>
      <c r="AE525" s="109">
        <f t="shared" si="817"/>
        <v>0</v>
      </c>
      <c r="AF525" s="110"/>
      <c r="AG525" s="111"/>
      <c r="AH525" s="109">
        <f t="shared" si="818"/>
        <v>0</v>
      </c>
      <c r="AJ525" s="130"/>
    </row>
    <row r="526" spans="1:36" s="131" customFormat="1" x14ac:dyDescent="0.25">
      <c r="A526" s="124" t="str">
        <f t="shared" si="746"/>
        <v>N</v>
      </c>
      <c r="B526" s="32">
        <v>7908</v>
      </c>
      <c r="C526" s="125" t="s">
        <v>290</v>
      </c>
      <c r="D526" s="102"/>
      <c r="E526" s="103"/>
      <c r="F526" s="103"/>
      <c r="G526" s="104"/>
      <c r="H526" s="105"/>
      <c r="I526" s="126">
        <f t="shared" si="805"/>
        <v>0</v>
      </c>
      <c r="J526" s="127">
        <f t="shared" si="806"/>
        <v>0</v>
      </c>
      <c r="K526" s="107"/>
      <c r="L526" s="108">
        <f t="shared" si="819"/>
        <v>0</v>
      </c>
      <c r="M526" s="107"/>
      <c r="N526" s="108">
        <f t="shared" si="820"/>
        <v>0</v>
      </c>
      <c r="O526" s="107"/>
      <c r="P526" s="129">
        <f t="shared" si="809"/>
        <v>0</v>
      </c>
      <c r="Q526" s="107"/>
      <c r="R526" s="129">
        <f t="shared" si="810"/>
        <v>0</v>
      </c>
      <c r="S526" s="107"/>
      <c r="T526" s="129">
        <f t="shared" si="811"/>
        <v>0</v>
      </c>
      <c r="U526" s="107"/>
      <c r="V526" s="129">
        <f t="shared" si="812"/>
        <v>0</v>
      </c>
      <c r="W526" s="107"/>
      <c r="X526" s="129">
        <f t="shared" si="813"/>
        <v>0</v>
      </c>
      <c r="Y526" s="107"/>
      <c r="Z526" s="129">
        <f t="shared" si="814"/>
        <v>0</v>
      </c>
      <c r="AA526" s="107"/>
      <c r="AB526" s="129">
        <f t="shared" si="815"/>
        <v>0</v>
      </c>
      <c r="AC526" s="107"/>
      <c r="AD526" s="129">
        <f t="shared" si="816"/>
        <v>0</v>
      </c>
      <c r="AE526" s="109">
        <f t="shared" si="817"/>
        <v>0</v>
      </c>
      <c r="AF526" s="110"/>
      <c r="AG526" s="111"/>
      <c r="AH526" s="109">
        <f t="shared" si="818"/>
        <v>0</v>
      </c>
      <c r="AJ526" s="130"/>
    </row>
    <row r="527" spans="1:36" s="131" customFormat="1" x14ac:dyDescent="0.25">
      <c r="A527" s="124" t="str">
        <f t="shared" si="746"/>
        <v>N</v>
      </c>
      <c r="B527" s="32">
        <v>7909</v>
      </c>
      <c r="C527" s="125" t="s">
        <v>291</v>
      </c>
      <c r="D527" s="102"/>
      <c r="E527" s="103"/>
      <c r="F527" s="103"/>
      <c r="G527" s="104"/>
      <c r="H527" s="105"/>
      <c r="I527" s="126">
        <f t="shared" si="805"/>
        <v>0</v>
      </c>
      <c r="J527" s="127">
        <f t="shared" si="806"/>
        <v>0</v>
      </c>
      <c r="K527" s="107"/>
      <c r="L527" s="108">
        <f t="shared" si="819"/>
        <v>0</v>
      </c>
      <c r="M527" s="107"/>
      <c r="N527" s="108">
        <f t="shared" si="820"/>
        <v>0</v>
      </c>
      <c r="O527" s="107"/>
      <c r="P527" s="129">
        <f t="shared" si="809"/>
        <v>0</v>
      </c>
      <c r="Q527" s="107"/>
      <c r="R527" s="129">
        <f t="shared" si="810"/>
        <v>0</v>
      </c>
      <c r="S527" s="107"/>
      <c r="T527" s="129">
        <f t="shared" si="811"/>
        <v>0</v>
      </c>
      <c r="U527" s="107"/>
      <c r="V527" s="129">
        <f t="shared" si="812"/>
        <v>0</v>
      </c>
      <c r="W527" s="107"/>
      <c r="X527" s="129">
        <f t="shared" si="813"/>
        <v>0</v>
      </c>
      <c r="Y527" s="107"/>
      <c r="Z527" s="129">
        <f t="shared" si="814"/>
        <v>0</v>
      </c>
      <c r="AA527" s="107"/>
      <c r="AB527" s="129">
        <f t="shared" si="815"/>
        <v>0</v>
      </c>
      <c r="AC527" s="107"/>
      <c r="AD527" s="129">
        <f t="shared" si="816"/>
        <v>0</v>
      </c>
      <c r="AE527" s="109">
        <f t="shared" si="817"/>
        <v>0</v>
      </c>
      <c r="AF527" s="110"/>
      <c r="AG527" s="111"/>
      <c r="AH527" s="109">
        <f t="shared" si="818"/>
        <v>0</v>
      </c>
      <c r="AJ527" s="130"/>
    </row>
    <row r="528" spans="1:36" s="131" customFormat="1" x14ac:dyDescent="0.25">
      <c r="A528" s="124" t="str">
        <f t="shared" si="746"/>
        <v>N</v>
      </c>
      <c r="B528" s="32">
        <v>7911</v>
      </c>
      <c r="C528" s="125" t="s">
        <v>292</v>
      </c>
      <c r="D528" s="102"/>
      <c r="E528" s="103"/>
      <c r="F528" s="103"/>
      <c r="G528" s="104"/>
      <c r="H528" s="105"/>
      <c r="I528" s="126">
        <f t="shared" si="805"/>
        <v>0</v>
      </c>
      <c r="J528" s="127">
        <f t="shared" si="806"/>
        <v>0</v>
      </c>
      <c r="K528" s="107"/>
      <c r="L528" s="108">
        <f t="shared" si="819"/>
        <v>0</v>
      </c>
      <c r="M528" s="107"/>
      <c r="N528" s="108">
        <f t="shared" si="820"/>
        <v>0</v>
      </c>
      <c r="O528" s="107"/>
      <c r="P528" s="129">
        <f t="shared" si="809"/>
        <v>0</v>
      </c>
      <c r="Q528" s="107"/>
      <c r="R528" s="129">
        <f t="shared" si="810"/>
        <v>0</v>
      </c>
      <c r="S528" s="107"/>
      <c r="T528" s="129">
        <f t="shared" si="811"/>
        <v>0</v>
      </c>
      <c r="U528" s="107"/>
      <c r="V528" s="129">
        <f t="shared" si="812"/>
        <v>0</v>
      </c>
      <c r="W528" s="107"/>
      <c r="X528" s="129">
        <f t="shared" si="813"/>
        <v>0</v>
      </c>
      <c r="Y528" s="107"/>
      <c r="Z528" s="129">
        <f t="shared" si="814"/>
        <v>0</v>
      </c>
      <c r="AA528" s="107"/>
      <c r="AB528" s="129">
        <f t="shared" si="815"/>
        <v>0</v>
      </c>
      <c r="AC528" s="107"/>
      <c r="AD528" s="129">
        <f t="shared" si="816"/>
        <v>0</v>
      </c>
      <c r="AE528" s="109">
        <f t="shared" si="817"/>
        <v>0</v>
      </c>
      <c r="AF528" s="110"/>
      <c r="AG528" s="111"/>
      <c r="AH528" s="109">
        <f t="shared" si="818"/>
        <v>0</v>
      </c>
      <c r="AJ528" s="130"/>
    </row>
    <row r="529" spans="1:36" s="131" customFormat="1" x14ac:dyDescent="0.25">
      <c r="A529" s="124" t="str">
        <f t="shared" si="746"/>
        <v>N</v>
      </c>
      <c r="B529" s="32">
        <v>7960</v>
      </c>
      <c r="C529" s="125" t="s">
        <v>293</v>
      </c>
      <c r="D529" s="102"/>
      <c r="E529" s="103"/>
      <c r="F529" s="103"/>
      <c r="G529" s="104"/>
      <c r="H529" s="105"/>
      <c r="I529" s="126">
        <f>IF(+H529&gt;0,+D529*H529,+D529*F529*H529)</f>
        <v>0</v>
      </c>
      <c r="J529" s="127">
        <f t="shared" si="806"/>
        <v>0</v>
      </c>
      <c r="K529" s="107"/>
      <c r="L529" s="108">
        <f t="shared" si="819"/>
        <v>0</v>
      </c>
      <c r="M529" s="107"/>
      <c r="N529" s="108">
        <f t="shared" si="820"/>
        <v>0</v>
      </c>
      <c r="O529" s="107"/>
      <c r="P529" s="129">
        <f t="shared" si="809"/>
        <v>0</v>
      </c>
      <c r="Q529" s="107"/>
      <c r="R529" s="129">
        <f t="shared" si="810"/>
        <v>0</v>
      </c>
      <c r="S529" s="107"/>
      <c r="T529" s="129">
        <f t="shared" si="811"/>
        <v>0</v>
      </c>
      <c r="U529" s="107"/>
      <c r="V529" s="129">
        <f t="shared" si="812"/>
        <v>0</v>
      </c>
      <c r="W529" s="107"/>
      <c r="X529" s="129">
        <f t="shared" si="813"/>
        <v>0</v>
      </c>
      <c r="Y529" s="107"/>
      <c r="Z529" s="129">
        <f t="shared" si="814"/>
        <v>0</v>
      </c>
      <c r="AA529" s="107"/>
      <c r="AB529" s="129">
        <f t="shared" si="815"/>
        <v>0</v>
      </c>
      <c r="AC529" s="107"/>
      <c r="AD529" s="129">
        <f t="shared" si="816"/>
        <v>0</v>
      </c>
      <c r="AE529" s="109">
        <f t="shared" si="817"/>
        <v>0</v>
      </c>
      <c r="AF529" s="110"/>
      <c r="AG529" s="111"/>
      <c r="AH529" s="109">
        <f t="shared" si="818"/>
        <v>0</v>
      </c>
      <c r="AJ529" s="130"/>
    </row>
    <row r="530" spans="1:36" x14ac:dyDescent="0.25">
      <c r="A530" s="101" t="str">
        <f t="shared" si="746"/>
        <v>N</v>
      </c>
      <c r="B530" s="32">
        <v>7999</v>
      </c>
      <c r="C530" s="27" t="s">
        <v>294</v>
      </c>
      <c r="D530" s="102"/>
      <c r="E530" s="103"/>
      <c r="F530" s="103"/>
      <c r="G530" s="104"/>
      <c r="H530" s="105"/>
      <c r="I530" s="106">
        <f t="shared" si="805"/>
        <v>0</v>
      </c>
      <c r="J530" s="29">
        <f t="shared" si="806"/>
        <v>0</v>
      </c>
      <c r="K530" s="107"/>
      <c r="L530" s="108">
        <f t="shared" si="807"/>
        <v>0</v>
      </c>
      <c r="M530" s="107"/>
      <c r="N530" s="108">
        <f t="shared" si="808"/>
        <v>0</v>
      </c>
      <c r="O530" s="107"/>
      <c r="P530" s="108">
        <f t="shared" si="809"/>
        <v>0</v>
      </c>
      <c r="Q530" s="107"/>
      <c r="R530" s="108">
        <f t="shared" si="810"/>
        <v>0</v>
      </c>
      <c r="S530" s="107"/>
      <c r="T530" s="108">
        <f t="shared" si="811"/>
        <v>0</v>
      </c>
      <c r="U530" s="107"/>
      <c r="V530" s="108">
        <f t="shared" si="812"/>
        <v>0</v>
      </c>
      <c r="W530" s="107"/>
      <c r="X530" s="108">
        <f t="shared" si="813"/>
        <v>0</v>
      </c>
      <c r="Y530" s="107"/>
      <c r="Z530" s="108">
        <f t="shared" si="814"/>
        <v>0</v>
      </c>
      <c r="AA530" s="107"/>
      <c r="AB530" s="108">
        <f t="shared" si="815"/>
        <v>0</v>
      </c>
      <c r="AC530" s="107"/>
      <c r="AD530" s="108">
        <f t="shared" si="816"/>
        <v>0</v>
      </c>
      <c r="AE530" s="109">
        <f t="shared" si="817"/>
        <v>0</v>
      </c>
      <c r="AF530" s="110"/>
      <c r="AG530" s="111"/>
      <c r="AH530" s="109">
        <f t="shared" si="818"/>
        <v>0</v>
      </c>
      <c r="AJ530" s="111"/>
    </row>
    <row r="531" spans="1:36" x14ac:dyDescent="0.25">
      <c r="A531" s="101" t="str">
        <f t="shared" si="746"/>
        <v>N</v>
      </c>
      <c r="B531" s="32"/>
      <c r="C531" s="27"/>
      <c r="D531" s="114"/>
      <c r="E531" s="115"/>
      <c r="F531" s="115"/>
      <c r="G531" s="116"/>
      <c r="H531" s="116"/>
      <c r="I531" s="28"/>
      <c r="J531" s="29"/>
      <c r="K531" s="117"/>
      <c r="L531" s="108"/>
      <c r="M531" s="117"/>
      <c r="N531" s="108"/>
      <c r="O531" s="117"/>
      <c r="P531" s="108"/>
      <c r="Q531" s="117"/>
      <c r="R531" s="108"/>
      <c r="S531" s="117"/>
      <c r="T531" s="108"/>
      <c r="U531" s="117"/>
      <c r="V531" s="108"/>
      <c r="W531" s="117"/>
      <c r="X531" s="108"/>
      <c r="Y531" s="117"/>
      <c r="Z531" s="108"/>
      <c r="AA531" s="117"/>
      <c r="AB531" s="108"/>
      <c r="AC531" s="117"/>
      <c r="AD531" s="108"/>
      <c r="AE531" s="109"/>
      <c r="AF531" s="110"/>
      <c r="AG531" s="111"/>
      <c r="AH531" s="109"/>
      <c r="AJ531" s="111"/>
    </row>
    <row r="532" spans="1:36" s="10" customFormat="1" x14ac:dyDescent="0.25">
      <c r="A532" s="1" t="str">
        <f t="shared" si="746"/>
        <v>Y</v>
      </c>
      <c r="B532" s="21">
        <v>799</v>
      </c>
      <c r="C532" s="22" t="s">
        <v>9</v>
      </c>
      <c r="D532" s="97"/>
      <c r="E532" s="22"/>
      <c r="F532" s="22"/>
      <c r="G532" s="23"/>
      <c r="H532" s="23"/>
      <c r="I532" s="23"/>
      <c r="J532" s="24">
        <f>SUBTOTAL(9,J533:J541)</f>
        <v>100064</v>
      </c>
      <c r="K532" s="98"/>
      <c r="L532" s="99">
        <f>SUBTOTAL(9,L533:L541)</f>
        <v>30019.199999999997</v>
      </c>
      <c r="M532" s="98"/>
      <c r="N532" s="99">
        <f>SUBTOTAL(9,N533:N541)</f>
        <v>70044.799999999988</v>
      </c>
      <c r="O532" s="98"/>
      <c r="P532" s="99">
        <f>SUBTOTAL(9,P533:P541)</f>
        <v>0</v>
      </c>
      <c r="Q532" s="98"/>
      <c r="R532" s="99">
        <f>SUBTOTAL(9,R533:R541)</f>
        <v>0</v>
      </c>
      <c r="S532" s="98"/>
      <c r="T532" s="99">
        <f>SUBTOTAL(9,T533:T541)</f>
        <v>0</v>
      </c>
      <c r="U532" s="98"/>
      <c r="V532" s="99">
        <f>SUBTOTAL(9,V533:V541)</f>
        <v>0</v>
      </c>
      <c r="W532" s="98"/>
      <c r="X532" s="99">
        <f>SUBTOTAL(9,X533:X541)</f>
        <v>0</v>
      </c>
      <c r="Y532" s="98"/>
      <c r="Z532" s="99">
        <f>SUBTOTAL(9,Z533:Z541)</f>
        <v>0</v>
      </c>
      <c r="AA532" s="98"/>
      <c r="AB532" s="99">
        <f>SUBTOTAL(9,AB533:AB541)</f>
        <v>0</v>
      </c>
      <c r="AC532" s="98"/>
      <c r="AD532" s="99">
        <f>SUBTOTAL(9,AD533:AD541)</f>
        <v>0</v>
      </c>
      <c r="AE532" s="100">
        <f>SUBTOTAL(9,AE533:AE541)</f>
        <v>100063.99999999999</v>
      </c>
      <c r="AF532" s="8"/>
      <c r="AG532" s="4"/>
      <c r="AH532" s="100">
        <f>SUBTOTAL(9,AH533:AH541)</f>
        <v>0</v>
      </c>
      <c r="AJ532" s="4"/>
    </row>
    <row r="533" spans="1:36" x14ac:dyDescent="0.25">
      <c r="A533" s="101" t="str">
        <f t="shared" si="746"/>
        <v>N</v>
      </c>
      <c r="B533" s="32">
        <v>799</v>
      </c>
      <c r="C533" s="27" t="s">
        <v>9</v>
      </c>
      <c r="D533" s="102"/>
      <c r="E533" s="103"/>
      <c r="F533" s="103"/>
      <c r="G533" s="104"/>
      <c r="H533" s="105"/>
      <c r="I533" s="106">
        <f t="shared" ref="I533:I540" si="821">IF(+H533&gt;0,+D533*H533,+D533*F533*H533)</f>
        <v>0</v>
      </c>
      <c r="J533" s="29">
        <f t="shared" ref="J533:J540" si="822">+I533/J$2</f>
        <v>0</v>
      </c>
      <c r="K533" s="107"/>
      <c r="L533" s="108">
        <f t="shared" ref="L533:L540" si="823">+$J533*K533</f>
        <v>0</v>
      </c>
      <c r="M533" s="107"/>
      <c r="N533" s="108">
        <f t="shared" ref="N533:N540" si="824">+$J533*M533</f>
        <v>0</v>
      </c>
      <c r="O533" s="107"/>
      <c r="P533" s="108">
        <f t="shared" ref="P533:P540" si="825">+$J533*O533</f>
        <v>0</v>
      </c>
      <c r="Q533" s="107"/>
      <c r="R533" s="108">
        <f t="shared" ref="R533:R540" si="826">+$J533*Q533</f>
        <v>0</v>
      </c>
      <c r="S533" s="107"/>
      <c r="T533" s="108">
        <f t="shared" ref="T533:T540" si="827">+$J533*S533</f>
        <v>0</v>
      </c>
      <c r="U533" s="107"/>
      <c r="V533" s="108">
        <f t="shared" ref="V533:V540" si="828">+$J533*U533</f>
        <v>0</v>
      </c>
      <c r="W533" s="107"/>
      <c r="X533" s="108">
        <f t="shared" ref="X533:X540" si="829">+$J533*W533</f>
        <v>0</v>
      </c>
      <c r="Y533" s="107"/>
      <c r="Z533" s="108">
        <f t="shared" ref="Z533:Z540" si="830">+$J533*Y533</f>
        <v>0</v>
      </c>
      <c r="AA533" s="107"/>
      <c r="AB533" s="108">
        <f t="shared" ref="AB533:AB540" si="831">+$J533*AA533</f>
        <v>0</v>
      </c>
      <c r="AC533" s="107"/>
      <c r="AD533" s="108">
        <f t="shared" ref="AD533:AD540" si="832">+$J533*AC533</f>
        <v>0</v>
      </c>
      <c r="AE533" s="109">
        <f t="shared" ref="AE533:AE540" si="833">+L533+N533+P533+R533+T533+V533+X533+Z533+AB533+AD533</f>
        <v>0</v>
      </c>
      <c r="AF533" s="110"/>
      <c r="AG533" s="111"/>
      <c r="AH533" s="109">
        <f t="shared" ref="AH533:AH540" si="834">+J533-AE533</f>
        <v>0</v>
      </c>
      <c r="AJ533" s="111"/>
    </row>
    <row r="534" spans="1:36" x14ac:dyDescent="0.25">
      <c r="A534" s="101" t="str">
        <f t="shared" si="746"/>
        <v>Y</v>
      </c>
      <c r="B534" s="32">
        <v>7990</v>
      </c>
      <c r="C534" s="27" t="s">
        <v>9</v>
      </c>
      <c r="D534" s="102">
        <v>53</v>
      </c>
      <c r="E534" s="103" t="s">
        <v>892</v>
      </c>
      <c r="F534" s="103">
        <v>1</v>
      </c>
      <c r="G534" s="104">
        <v>1</v>
      </c>
      <c r="H534" s="105">
        <v>1888</v>
      </c>
      <c r="I534" s="106">
        <f t="shared" si="821"/>
        <v>100064</v>
      </c>
      <c r="J534" s="29">
        <f t="shared" si="822"/>
        <v>100064</v>
      </c>
      <c r="K534" s="107">
        <v>0.3</v>
      </c>
      <c r="L534" s="108">
        <f t="shared" si="823"/>
        <v>30019.199999999997</v>
      </c>
      <c r="M534" s="107">
        <v>0.7</v>
      </c>
      <c r="N534" s="108">
        <f t="shared" si="824"/>
        <v>70044.799999999988</v>
      </c>
      <c r="O534" s="107"/>
      <c r="P534" s="108">
        <f t="shared" si="825"/>
        <v>0</v>
      </c>
      <c r="Q534" s="107"/>
      <c r="R534" s="108">
        <f t="shared" si="826"/>
        <v>0</v>
      </c>
      <c r="S534" s="107"/>
      <c r="T534" s="108">
        <f t="shared" si="827"/>
        <v>0</v>
      </c>
      <c r="U534" s="107"/>
      <c r="V534" s="108">
        <f t="shared" si="828"/>
        <v>0</v>
      </c>
      <c r="W534" s="107"/>
      <c r="X534" s="108">
        <f t="shared" si="829"/>
        <v>0</v>
      </c>
      <c r="Y534" s="107"/>
      <c r="Z534" s="108">
        <f t="shared" si="830"/>
        <v>0</v>
      </c>
      <c r="AA534" s="107"/>
      <c r="AB534" s="108">
        <f t="shared" si="831"/>
        <v>0</v>
      </c>
      <c r="AC534" s="107"/>
      <c r="AD534" s="108">
        <f t="shared" si="832"/>
        <v>0</v>
      </c>
      <c r="AE534" s="109">
        <f t="shared" si="833"/>
        <v>100063.99999999999</v>
      </c>
      <c r="AF534" s="110"/>
      <c r="AG534" s="111"/>
      <c r="AH534" s="109">
        <f t="shared" si="834"/>
        <v>0</v>
      </c>
      <c r="AJ534" s="111"/>
    </row>
    <row r="535" spans="1:36" x14ac:dyDescent="0.25">
      <c r="A535" s="101" t="str">
        <f t="shared" si="746"/>
        <v>N</v>
      </c>
      <c r="B535" s="32">
        <v>7991</v>
      </c>
      <c r="C535" s="27" t="s">
        <v>507</v>
      </c>
      <c r="D535" s="102"/>
      <c r="E535" s="103"/>
      <c r="F535" s="103"/>
      <c r="G535" s="104"/>
      <c r="H535" s="105"/>
      <c r="I535" s="106">
        <f t="shared" si="821"/>
        <v>0</v>
      </c>
      <c r="J535" s="29">
        <f t="shared" si="822"/>
        <v>0</v>
      </c>
      <c r="K535" s="107"/>
      <c r="L535" s="108">
        <f t="shared" si="823"/>
        <v>0</v>
      </c>
      <c r="M535" s="107"/>
      <c r="N535" s="108">
        <f t="shared" si="824"/>
        <v>0</v>
      </c>
      <c r="O535" s="107"/>
      <c r="P535" s="108">
        <f t="shared" si="825"/>
        <v>0</v>
      </c>
      <c r="Q535" s="107"/>
      <c r="R535" s="108">
        <f t="shared" si="826"/>
        <v>0</v>
      </c>
      <c r="S535" s="107"/>
      <c r="T535" s="108">
        <f t="shared" si="827"/>
        <v>0</v>
      </c>
      <c r="U535" s="107"/>
      <c r="V535" s="108">
        <f t="shared" si="828"/>
        <v>0</v>
      </c>
      <c r="W535" s="107"/>
      <c r="X535" s="108">
        <f t="shared" si="829"/>
        <v>0</v>
      </c>
      <c r="Y535" s="107"/>
      <c r="Z535" s="108">
        <f t="shared" si="830"/>
        <v>0</v>
      </c>
      <c r="AA535" s="107"/>
      <c r="AB535" s="108">
        <f t="shared" si="831"/>
        <v>0</v>
      </c>
      <c r="AC535" s="107"/>
      <c r="AD535" s="108">
        <f t="shared" si="832"/>
        <v>0</v>
      </c>
      <c r="AE535" s="109">
        <f t="shared" si="833"/>
        <v>0</v>
      </c>
      <c r="AF535" s="110"/>
      <c r="AG535" s="111"/>
      <c r="AH535" s="109">
        <f t="shared" si="834"/>
        <v>0</v>
      </c>
      <c r="AJ535" s="111"/>
    </row>
    <row r="536" spans="1:36" x14ac:dyDescent="0.25">
      <c r="A536" s="101" t="str">
        <f t="shared" si="746"/>
        <v>N</v>
      </c>
      <c r="B536" s="32">
        <v>7992</v>
      </c>
      <c r="C536" s="27" t="s">
        <v>508</v>
      </c>
      <c r="D536" s="102"/>
      <c r="E536" s="103"/>
      <c r="F536" s="103"/>
      <c r="G536" s="104"/>
      <c r="H536" s="105"/>
      <c r="I536" s="106">
        <f t="shared" si="821"/>
        <v>0</v>
      </c>
      <c r="J536" s="29">
        <f t="shared" si="822"/>
        <v>0</v>
      </c>
      <c r="K536" s="107"/>
      <c r="L536" s="108">
        <f t="shared" si="823"/>
        <v>0</v>
      </c>
      <c r="M536" s="107"/>
      <c r="N536" s="108">
        <f t="shared" si="824"/>
        <v>0</v>
      </c>
      <c r="O536" s="107"/>
      <c r="P536" s="108">
        <f t="shared" si="825"/>
        <v>0</v>
      </c>
      <c r="Q536" s="107"/>
      <c r="R536" s="108">
        <f t="shared" si="826"/>
        <v>0</v>
      </c>
      <c r="S536" s="107"/>
      <c r="T536" s="108">
        <f t="shared" si="827"/>
        <v>0</v>
      </c>
      <c r="U536" s="107"/>
      <c r="V536" s="108">
        <f t="shared" si="828"/>
        <v>0</v>
      </c>
      <c r="W536" s="107"/>
      <c r="X536" s="108">
        <f t="shared" si="829"/>
        <v>0</v>
      </c>
      <c r="Y536" s="107"/>
      <c r="Z536" s="108">
        <f t="shared" si="830"/>
        <v>0</v>
      </c>
      <c r="AA536" s="107"/>
      <c r="AB536" s="108">
        <f t="shared" si="831"/>
        <v>0</v>
      </c>
      <c r="AC536" s="107"/>
      <c r="AD536" s="108">
        <f t="shared" si="832"/>
        <v>0</v>
      </c>
      <c r="AE536" s="109">
        <f t="shared" si="833"/>
        <v>0</v>
      </c>
      <c r="AF536" s="110"/>
      <c r="AG536" s="111"/>
      <c r="AH536" s="109">
        <f t="shared" si="834"/>
        <v>0</v>
      </c>
      <c r="AJ536" s="111"/>
    </row>
    <row r="537" spans="1:36" x14ac:dyDescent="0.25">
      <c r="A537" s="101" t="str">
        <f t="shared" si="746"/>
        <v>N</v>
      </c>
      <c r="B537" s="32">
        <v>7993</v>
      </c>
      <c r="C537" s="27" t="s">
        <v>509</v>
      </c>
      <c r="D537" s="102"/>
      <c r="E537" s="103"/>
      <c r="F537" s="103"/>
      <c r="G537" s="104"/>
      <c r="H537" s="105"/>
      <c r="I537" s="106">
        <f t="shared" si="821"/>
        <v>0</v>
      </c>
      <c r="J537" s="29">
        <f t="shared" si="822"/>
        <v>0</v>
      </c>
      <c r="K537" s="107"/>
      <c r="L537" s="108">
        <f t="shared" si="823"/>
        <v>0</v>
      </c>
      <c r="M537" s="107"/>
      <c r="N537" s="108">
        <f t="shared" si="824"/>
        <v>0</v>
      </c>
      <c r="O537" s="107"/>
      <c r="P537" s="108">
        <f t="shared" si="825"/>
        <v>0</v>
      </c>
      <c r="Q537" s="107"/>
      <c r="R537" s="108">
        <f t="shared" si="826"/>
        <v>0</v>
      </c>
      <c r="S537" s="107"/>
      <c r="T537" s="108">
        <f t="shared" si="827"/>
        <v>0</v>
      </c>
      <c r="U537" s="107"/>
      <c r="V537" s="108">
        <f t="shared" si="828"/>
        <v>0</v>
      </c>
      <c r="W537" s="107"/>
      <c r="X537" s="108">
        <f t="shared" si="829"/>
        <v>0</v>
      </c>
      <c r="Y537" s="107"/>
      <c r="Z537" s="108">
        <f t="shared" si="830"/>
        <v>0</v>
      </c>
      <c r="AA537" s="107"/>
      <c r="AB537" s="108">
        <f t="shared" si="831"/>
        <v>0</v>
      </c>
      <c r="AC537" s="107"/>
      <c r="AD537" s="108">
        <f t="shared" si="832"/>
        <v>0</v>
      </c>
      <c r="AE537" s="109">
        <f t="shared" si="833"/>
        <v>0</v>
      </c>
      <c r="AF537" s="110"/>
      <c r="AG537" s="111"/>
      <c r="AH537" s="109">
        <f t="shared" si="834"/>
        <v>0</v>
      </c>
      <c r="AJ537" s="111"/>
    </row>
    <row r="538" spans="1:36" x14ac:dyDescent="0.25">
      <c r="A538" s="101" t="str">
        <f t="shared" si="746"/>
        <v>N</v>
      </c>
      <c r="B538" s="32">
        <v>7994</v>
      </c>
      <c r="C538" s="27" t="s">
        <v>510</v>
      </c>
      <c r="D538" s="102"/>
      <c r="E538" s="103"/>
      <c r="F538" s="103"/>
      <c r="G538" s="104"/>
      <c r="H538" s="105"/>
      <c r="I538" s="106">
        <f t="shared" si="821"/>
        <v>0</v>
      </c>
      <c r="J538" s="29">
        <f t="shared" si="822"/>
        <v>0</v>
      </c>
      <c r="K538" s="107"/>
      <c r="L538" s="108">
        <f t="shared" si="823"/>
        <v>0</v>
      </c>
      <c r="M538" s="107"/>
      <c r="N538" s="108">
        <f t="shared" si="824"/>
        <v>0</v>
      </c>
      <c r="O538" s="107"/>
      <c r="P538" s="108">
        <f t="shared" si="825"/>
        <v>0</v>
      </c>
      <c r="Q538" s="107"/>
      <c r="R538" s="108">
        <f t="shared" si="826"/>
        <v>0</v>
      </c>
      <c r="S538" s="107"/>
      <c r="T538" s="108">
        <f t="shared" si="827"/>
        <v>0</v>
      </c>
      <c r="U538" s="107"/>
      <c r="V538" s="108">
        <f t="shared" si="828"/>
        <v>0</v>
      </c>
      <c r="W538" s="107"/>
      <c r="X538" s="108">
        <f t="shared" si="829"/>
        <v>0</v>
      </c>
      <c r="Y538" s="107"/>
      <c r="Z538" s="108">
        <f t="shared" si="830"/>
        <v>0</v>
      </c>
      <c r="AA538" s="107"/>
      <c r="AB538" s="108">
        <f t="shared" si="831"/>
        <v>0</v>
      </c>
      <c r="AC538" s="107"/>
      <c r="AD538" s="108">
        <f t="shared" si="832"/>
        <v>0</v>
      </c>
      <c r="AE538" s="109">
        <f t="shared" si="833"/>
        <v>0</v>
      </c>
      <c r="AF538" s="110"/>
      <c r="AG538" s="111"/>
      <c r="AH538" s="109">
        <f t="shared" si="834"/>
        <v>0</v>
      </c>
      <c r="AJ538" s="111"/>
    </row>
    <row r="539" spans="1:36" x14ac:dyDescent="0.25">
      <c r="A539" s="101" t="str">
        <f t="shared" ref="A539:A558" si="835">IF(AE539&gt;0,"Y",IF(AE539&lt;0,"Y","N"))</f>
        <v>N</v>
      </c>
      <c r="B539" s="32">
        <v>7996</v>
      </c>
      <c r="C539" s="27" t="s">
        <v>295</v>
      </c>
      <c r="D539" s="102"/>
      <c r="E539" s="103"/>
      <c r="F539" s="103"/>
      <c r="G539" s="104"/>
      <c r="H539" s="105"/>
      <c r="I539" s="106">
        <f t="shared" si="821"/>
        <v>0</v>
      </c>
      <c r="J539" s="29">
        <f t="shared" si="822"/>
        <v>0</v>
      </c>
      <c r="K539" s="107"/>
      <c r="L539" s="108">
        <f t="shared" si="823"/>
        <v>0</v>
      </c>
      <c r="M539" s="107"/>
      <c r="N539" s="108">
        <f t="shared" si="824"/>
        <v>0</v>
      </c>
      <c r="O539" s="107"/>
      <c r="P539" s="108">
        <f t="shared" si="825"/>
        <v>0</v>
      </c>
      <c r="Q539" s="107"/>
      <c r="R539" s="108">
        <f t="shared" si="826"/>
        <v>0</v>
      </c>
      <c r="S539" s="107"/>
      <c r="T539" s="108">
        <f t="shared" si="827"/>
        <v>0</v>
      </c>
      <c r="U539" s="107"/>
      <c r="V539" s="108">
        <f t="shared" si="828"/>
        <v>0</v>
      </c>
      <c r="W539" s="107"/>
      <c r="X539" s="108">
        <f t="shared" si="829"/>
        <v>0</v>
      </c>
      <c r="Y539" s="107"/>
      <c r="Z539" s="108">
        <f t="shared" si="830"/>
        <v>0</v>
      </c>
      <c r="AA539" s="107"/>
      <c r="AB539" s="108">
        <f t="shared" si="831"/>
        <v>0</v>
      </c>
      <c r="AC539" s="107"/>
      <c r="AD539" s="108">
        <f t="shared" si="832"/>
        <v>0</v>
      </c>
      <c r="AE539" s="109">
        <f t="shared" si="833"/>
        <v>0</v>
      </c>
      <c r="AF539" s="110"/>
      <c r="AG539" s="111"/>
      <c r="AH539" s="109">
        <f t="shared" si="834"/>
        <v>0</v>
      </c>
      <c r="AJ539" s="111"/>
    </row>
    <row r="540" spans="1:36" x14ac:dyDescent="0.25">
      <c r="A540" s="101" t="str">
        <f t="shared" si="835"/>
        <v>N</v>
      </c>
      <c r="B540" s="32">
        <v>7997</v>
      </c>
      <c r="C540" s="27" t="s">
        <v>296</v>
      </c>
      <c r="D540" s="102"/>
      <c r="E540" s="103"/>
      <c r="F540" s="103"/>
      <c r="G540" s="104"/>
      <c r="H540" s="105"/>
      <c r="I540" s="106">
        <f t="shared" si="821"/>
        <v>0</v>
      </c>
      <c r="J540" s="29">
        <f t="shared" si="822"/>
        <v>0</v>
      </c>
      <c r="K540" s="107"/>
      <c r="L540" s="108">
        <f t="shared" si="823"/>
        <v>0</v>
      </c>
      <c r="M540" s="107"/>
      <c r="N540" s="108">
        <f t="shared" si="824"/>
        <v>0</v>
      </c>
      <c r="O540" s="107"/>
      <c r="P540" s="108">
        <f t="shared" si="825"/>
        <v>0</v>
      </c>
      <c r="Q540" s="107"/>
      <c r="R540" s="108">
        <f t="shared" si="826"/>
        <v>0</v>
      </c>
      <c r="S540" s="107"/>
      <c r="T540" s="108">
        <f t="shared" si="827"/>
        <v>0</v>
      </c>
      <c r="U540" s="107"/>
      <c r="V540" s="108">
        <f t="shared" si="828"/>
        <v>0</v>
      </c>
      <c r="W540" s="107"/>
      <c r="X540" s="108">
        <f t="shared" si="829"/>
        <v>0</v>
      </c>
      <c r="Y540" s="107"/>
      <c r="Z540" s="108">
        <f t="shared" si="830"/>
        <v>0</v>
      </c>
      <c r="AA540" s="107"/>
      <c r="AB540" s="108">
        <f t="shared" si="831"/>
        <v>0</v>
      </c>
      <c r="AC540" s="107"/>
      <c r="AD540" s="108">
        <f t="shared" si="832"/>
        <v>0</v>
      </c>
      <c r="AE540" s="109">
        <f t="shared" si="833"/>
        <v>0</v>
      </c>
      <c r="AF540" s="110"/>
      <c r="AG540" s="111"/>
      <c r="AH540" s="109">
        <f t="shared" si="834"/>
        <v>0</v>
      </c>
      <c r="AJ540" s="111"/>
    </row>
    <row r="541" spans="1:36" x14ac:dyDescent="0.25">
      <c r="A541" s="101" t="str">
        <f t="shared" si="835"/>
        <v>N</v>
      </c>
      <c r="B541" s="32"/>
      <c r="C541" s="27"/>
      <c r="D541" s="114"/>
      <c r="E541" s="115"/>
      <c r="F541" s="115"/>
      <c r="G541" s="116"/>
      <c r="H541" s="116"/>
      <c r="I541" s="28"/>
      <c r="J541" s="29"/>
      <c r="K541" s="117"/>
      <c r="L541" s="108"/>
      <c r="M541" s="117"/>
      <c r="N541" s="108"/>
      <c r="O541" s="117"/>
      <c r="P541" s="108"/>
      <c r="Q541" s="117"/>
      <c r="R541" s="108"/>
      <c r="S541" s="117"/>
      <c r="T541" s="108"/>
      <c r="U541" s="117"/>
      <c r="V541" s="108"/>
      <c r="W541" s="117"/>
      <c r="X541" s="108"/>
      <c r="Y541" s="117"/>
      <c r="Z541" s="108"/>
      <c r="AA541" s="117"/>
      <c r="AB541" s="108"/>
      <c r="AC541" s="117"/>
      <c r="AD541" s="108"/>
      <c r="AE541" s="109"/>
      <c r="AF541" s="110"/>
      <c r="AG541" s="111"/>
      <c r="AH541" s="109"/>
      <c r="AJ541" s="111"/>
    </row>
    <row r="542" spans="1:36" s="10" customFormat="1" x14ac:dyDescent="0.25">
      <c r="A542" s="1" t="str">
        <f t="shared" si="835"/>
        <v>N</v>
      </c>
      <c r="B542" s="39"/>
      <c r="C542" s="16" t="s">
        <v>511</v>
      </c>
      <c r="D542" s="93"/>
      <c r="E542" s="16"/>
      <c r="F542" s="16"/>
      <c r="G542" s="17"/>
      <c r="H542" s="17"/>
      <c r="I542" s="17"/>
      <c r="J542" s="19">
        <f t="shared" ref="J542" si="836">SUBTOTAL(9,J543:J547)</f>
        <v>0</v>
      </c>
      <c r="K542" s="94" t="str">
        <f>IF($J542=0,"%",+L542/$J542)</f>
        <v>%</v>
      </c>
      <c r="L542" s="95">
        <f t="shared" ref="L542:AE542" si="837">SUBTOTAL(9,L543:L547)</f>
        <v>0</v>
      </c>
      <c r="M542" s="94" t="str">
        <f>IF($J542=0,"%",+N542/$J542)</f>
        <v>%</v>
      </c>
      <c r="N542" s="95">
        <f t="shared" si="837"/>
        <v>0</v>
      </c>
      <c r="O542" s="94" t="str">
        <f>IF($J542=0,"%",+P542/$J542)</f>
        <v>%</v>
      </c>
      <c r="P542" s="95">
        <f t="shared" ref="P542" si="838">SUBTOTAL(9,P543:P547)</f>
        <v>0</v>
      </c>
      <c r="Q542" s="94" t="str">
        <f>IF($J542=0,"%",+R542/$J542)</f>
        <v>%</v>
      </c>
      <c r="R542" s="95">
        <f t="shared" ref="R542" si="839">SUBTOTAL(9,R543:R547)</f>
        <v>0</v>
      </c>
      <c r="S542" s="94" t="str">
        <f>IF($J542=0,"%",+T542/$J542)</f>
        <v>%</v>
      </c>
      <c r="T542" s="95">
        <f t="shared" ref="T542" si="840">SUBTOTAL(9,T543:T547)</f>
        <v>0</v>
      </c>
      <c r="U542" s="94" t="str">
        <f>IF($J542=0,"%",+V542/$J542)</f>
        <v>%</v>
      </c>
      <c r="V542" s="95">
        <f t="shared" ref="V542" si="841">SUBTOTAL(9,V543:V547)</f>
        <v>0</v>
      </c>
      <c r="W542" s="94" t="str">
        <f>IF($J542=0,"%",+X542/$J542)</f>
        <v>%</v>
      </c>
      <c r="X542" s="95">
        <f t="shared" ref="X542" si="842">SUBTOTAL(9,X543:X547)</f>
        <v>0</v>
      </c>
      <c r="Y542" s="94" t="str">
        <f>IF($J542=0,"%",+Z542/$J542)</f>
        <v>%</v>
      </c>
      <c r="Z542" s="95">
        <f t="shared" ref="Z542" si="843">SUBTOTAL(9,Z543:Z547)</f>
        <v>0</v>
      </c>
      <c r="AA542" s="94" t="str">
        <f>IF($J542=0,"%",+AB542/$J542)</f>
        <v>%</v>
      </c>
      <c r="AB542" s="95">
        <f t="shared" ref="AB542" si="844">SUBTOTAL(9,AB543:AB547)</f>
        <v>0</v>
      </c>
      <c r="AC542" s="94" t="str">
        <f>IF($J542=0,"%",+AD542/$J542)</f>
        <v>%</v>
      </c>
      <c r="AD542" s="95">
        <f t="shared" si="837"/>
        <v>0</v>
      </c>
      <c r="AE542" s="96">
        <f t="shared" si="837"/>
        <v>0</v>
      </c>
      <c r="AF542" s="8"/>
      <c r="AG542" s="4"/>
      <c r="AH542" s="96">
        <f t="shared" ref="AH542" si="845">SUBTOTAL(9,AH543:AH547)</f>
        <v>0</v>
      </c>
      <c r="AJ542" s="4"/>
    </row>
    <row r="543" spans="1:36" s="10" customFormat="1" x14ac:dyDescent="0.25">
      <c r="A543" s="1" t="str">
        <f t="shared" si="835"/>
        <v>N</v>
      </c>
      <c r="B543" s="21">
        <v>798</v>
      </c>
      <c r="C543" s="22" t="s">
        <v>389</v>
      </c>
      <c r="D543" s="97"/>
      <c r="E543" s="22"/>
      <c r="F543" s="22"/>
      <c r="G543" s="23"/>
      <c r="H543" s="23"/>
      <c r="I543" s="23"/>
      <c r="J543" s="24">
        <f>SUBTOTAL(9,J544:J558)</f>
        <v>0</v>
      </c>
      <c r="K543" s="98"/>
      <c r="L543" s="99">
        <f>SUBTOTAL(9,L544:L558)</f>
        <v>0</v>
      </c>
      <c r="M543" s="98"/>
      <c r="N543" s="99">
        <f>SUBTOTAL(9,N544:N558)</f>
        <v>0</v>
      </c>
      <c r="O543" s="98"/>
      <c r="P543" s="99">
        <f>SUBTOTAL(9,P544:P558)</f>
        <v>0</v>
      </c>
      <c r="Q543" s="98"/>
      <c r="R543" s="99">
        <f>SUBTOTAL(9,R544:R558)</f>
        <v>0</v>
      </c>
      <c r="S543" s="98"/>
      <c r="T543" s="99">
        <f>SUBTOTAL(9,T544:T558)</f>
        <v>0</v>
      </c>
      <c r="U543" s="98"/>
      <c r="V543" s="99">
        <f>SUBTOTAL(9,V544:V558)</f>
        <v>0</v>
      </c>
      <c r="W543" s="98"/>
      <c r="X543" s="99">
        <f>SUBTOTAL(9,X544:X558)</f>
        <v>0</v>
      </c>
      <c r="Y543" s="98"/>
      <c r="Z543" s="99">
        <f>SUBTOTAL(9,Z544:Z558)</f>
        <v>0</v>
      </c>
      <c r="AA543" s="98"/>
      <c r="AB543" s="99">
        <f>SUBTOTAL(9,AB544:AB558)</f>
        <v>0</v>
      </c>
      <c r="AC543" s="98"/>
      <c r="AD543" s="99">
        <f>SUBTOTAL(9,AD544:AD558)</f>
        <v>0</v>
      </c>
      <c r="AE543" s="100">
        <f>SUBTOTAL(9,AE544:AE558)</f>
        <v>0</v>
      </c>
      <c r="AF543" s="8"/>
      <c r="AG543" s="4"/>
      <c r="AH543" s="100">
        <f>SUBTOTAL(9,AH544:AH558)</f>
        <v>0</v>
      </c>
      <c r="AJ543" s="4"/>
    </row>
    <row r="544" spans="1:36" x14ac:dyDescent="0.25">
      <c r="A544" s="101" t="str">
        <f t="shared" si="835"/>
        <v>N</v>
      </c>
      <c r="B544" s="32">
        <v>798</v>
      </c>
      <c r="C544" s="27" t="s">
        <v>389</v>
      </c>
      <c r="D544" s="102"/>
      <c r="E544" s="103"/>
      <c r="F544" s="103"/>
      <c r="G544" s="104"/>
      <c r="H544" s="105"/>
      <c r="I544" s="106">
        <f t="shared" ref="I544:I557" si="846">IF(+H544&gt;0,+D544*H544,+D544*F544*H544)</f>
        <v>0</v>
      </c>
      <c r="J544" s="29">
        <f t="shared" ref="J544:J557" si="847">+I544/J$2</f>
        <v>0</v>
      </c>
      <c r="K544" s="107"/>
      <c r="L544" s="108">
        <f t="shared" ref="L544:L557" si="848">+$J544*K544</f>
        <v>0</v>
      </c>
      <c r="M544" s="107"/>
      <c r="N544" s="108">
        <f t="shared" ref="N544:N557" si="849">+$J544*M544</f>
        <v>0</v>
      </c>
      <c r="O544" s="107"/>
      <c r="P544" s="108">
        <f t="shared" ref="P544:P557" si="850">+$J544*O544</f>
        <v>0</v>
      </c>
      <c r="Q544" s="107"/>
      <c r="R544" s="108">
        <f t="shared" ref="R544:R557" si="851">+$J544*Q544</f>
        <v>0</v>
      </c>
      <c r="S544" s="107"/>
      <c r="T544" s="108">
        <f t="shared" ref="T544:T557" si="852">+$J544*S544</f>
        <v>0</v>
      </c>
      <c r="U544" s="107"/>
      <c r="V544" s="108">
        <f t="shared" ref="V544:V557" si="853">+$J544*U544</f>
        <v>0</v>
      </c>
      <c r="W544" s="107"/>
      <c r="X544" s="108">
        <f t="shared" ref="X544:X557" si="854">+$J544*W544</f>
        <v>0</v>
      </c>
      <c r="Y544" s="107"/>
      <c r="Z544" s="108">
        <f t="shared" ref="Z544:Z557" si="855">+$J544*Y544</f>
        <v>0</v>
      </c>
      <c r="AA544" s="107"/>
      <c r="AB544" s="108">
        <f t="shared" ref="AB544:AB557" si="856">+$J544*AA544</f>
        <v>0</v>
      </c>
      <c r="AC544" s="107"/>
      <c r="AD544" s="108">
        <f t="shared" ref="AD544:AD557" si="857">+$J544*AC544</f>
        <v>0</v>
      </c>
      <c r="AE544" s="109">
        <f t="shared" ref="AE544:AE557" si="858">+L544+N544+P544+R544+T544+V544+X544+Z544+AB544+AD544</f>
        <v>0</v>
      </c>
      <c r="AF544" s="110"/>
      <c r="AG544" s="111"/>
      <c r="AH544" s="109">
        <f t="shared" ref="AH544:AH557" si="859">+J544-AE544</f>
        <v>0</v>
      </c>
      <c r="AJ544" s="111"/>
    </row>
    <row r="545" spans="1:36" x14ac:dyDescent="0.25">
      <c r="A545" s="101" t="str">
        <f t="shared" si="835"/>
        <v>N</v>
      </c>
      <c r="B545" s="32">
        <v>7980</v>
      </c>
      <c r="C545" s="27" t="s">
        <v>389</v>
      </c>
      <c r="D545" s="102"/>
      <c r="E545" s="103"/>
      <c r="F545" s="103"/>
      <c r="G545" s="104"/>
      <c r="H545" s="105"/>
      <c r="I545" s="106">
        <f t="shared" si="846"/>
        <v>0</v>
      </c>
      <c r="J545" s="29">
        <f t="shared" si="847"/>
        <v>0</v>
      </c>
      <c r="K545" s="107"/>
      <c r="L545" s="108">
        <f t="shared" si="848"/>
        <v>0</v>
      </c>
      <c r="M545" s="107"/>
      <c r="N545" s="108">
        <f t="shared" si="849"/>
        <v>0</v>
      </c>
      <c r="O545" s="107"/>
      <c r="P545" s="108">
        <f t="shared" si="850"/>
        <v>0</v>
      </c>
      <c r="Q545" s="107"/>
      <c r="R545" s="108">
        <f t="shared" si="851"/>
        <v>0</v>
      </c>
      <c r="S545" s="107"/>
      <c r="T545" s="108">
        <f t="shared" si="852"/>
        <v>0</v>
      </c>
      <c r="U545" s="107"/>
      <c r="V545" s="108">
        <f t="shared" si="853"/>
        <v>0</v>
      </c>
      <c r="W545" s="107"/>
      <c r="X545" s="108">
        <f t="shared" si="854"/>
        <v>0</v>
      </c>
      <c r="Y545" s="107"/>
      <c r="Z545" s="108">
        <f t="shared" si="855"/>
        <v>0</v>
      </c>
      <c r="AA545" s="107"/>
      <c r="AB545" s="108">
        <f t="shared" si="856"/>
        <v>0</v>
      </c>
      <c r="AC545" s="107"/>
      <c r="AD545" s="108">
        <f t="shared" si="857"/>
        <v>0</v>
      </c>
      <c r="AE545" s="109">
        <f t="shared" si="858"/>
        <v>0</v>
      </c>
      <c r="AF545" s="110"/>
      <c r="AG545" s="111"/>
      <c r="AH545" s="109">
        <f t="shared" si="859"/>
        <v>0</v>
      </c>
      <c r="AJ545" s="111"/>
    </row>
    <row r="546" spans="1:36" x14ac:dyDescent="0.25">
      <c r="A546" s="101" t="str">
        <f t="shared" si="835"/>
        <v>N</v>
      </c>
      <c r="B546" s="32">
        <v>8501</v>
      </c>
      <c r="C546" s="27" t="s">
        <v>304</v>
      </c>
      <c r="D546" s="102"/>
      <c r="E546" s="103"/>
      <c r="F546" s="103"/>
      <c r="G546" s="104"/>
      <c r="H546" s="105"/>
      <c r="I546" s="106">
        <f t="shared" si="846"/>
        <v>0</v>
      </c>
      <c r="J546" s="29">
        <f t="shared" si="847"/>
        <v>0</v>
      </c>
      <c r="K546" s="107"/>
      <c r="L546" s="108">
        <f t="shared" si="848"/>
        <v>0</v>
      </c>
      <c r="M546" s="107"/>
      <c r="N546" s="108">
        <f t="shared" si="849"/>
        <v>0</v>
      </c>
      <c r="O546" s="107"/>
      <c r="P546" s="108">
        <f t="shared" si="850"/>
        <v>0</v>
      </c>
      <c r="Q546" s="107"/>
      <c r="R546" s="108">
        <f t="shared" si="851"/>
        <v>0</v>
      </c>
      <c r="S546" s="107"/>
      <c r="T546" s="108">
        <f t="shared" si="852"/>
        <v>0</v>
      </c>
      <c r="U546" s="107"/>
      <c r="V546" s="108">
        <f t="shared" si="853"/>
        <v>0</v>
      </c>
      <c r="W546" s="107"/>
      <c r="X546" s="108">
        <f t="shared" si="854"/>
        <v>0</v>
      </c>
      <c r="Y546" s="107"/>
      <c r="Z546" s="108">
        <f t="shared" si="855"/>
        <v>0</v>
      </c>
      <c r="AA546" s="107"/>
      <c r="AB546" s="108">
        <f t="shared" si="856"/>
        <v>0</v>
      </c>
      <c r="AC546" s="107"/>
      <c r="AD546" s="108">
        <f t="shared" si="857"/>
        <v>0</v>
      </c>
      <c r="AE546" s="109">
        <f t="shared" si="858"/>
        <v>0</v>
      </c>
      <c r="AF546" s="110"/>
      <c r="AG546" s="111"/>
      <c r="AH546" s="109">
        <f t="shared" si="859"/>
        <v>0</v>
      </c>
      <c r="AJ546" s="111"/>
    </row>
    <row r="547" spans="1:36" x14ac:dyDescent="0.25">
      <c r="A547" s="101" t="str">
        <f t="shared" si="835"/>
        <v>N</v>
      </c>
      <c r="B547" s="32">
        <v>7971</v>
      </c>
      <c r="C547" s="27" t="s">
        <v>390</v>
      </c>
      <c r="D547" s="102"/>
      <c r="E547" s="103"/>
      <c r="F547" s="103"/>
      <c r="G547" s="104"/>
      <c r="H547" s="105"/>
      <c r="I547" s="106">
        <f t="shared" si="846"/>
        <v>0</v>
      </c>
      <c r="J547" s="29">
        <f t="shared" si="847"/>
        <v>0</v>
      </c>
      <c r="K547" s="107"/>
      <c r="L547" s="108">
        <f t="shared" si="848"/>
        <v>0</v>
      </c>
      <c r="M547" s="107"/>
      <c r="N547" s="108">
        <f t="shared" si="849"/>
        <v>0</v>
      </c>
      <c r="O547" s="107"/>
      <c r="P547" s="108">
        <f t="shared" si="850"/>
        <v>0</v>
      </c>
      <c r="Q547" s="107"/>
      <c r="R547" s="108">
        <f t="shared" si="851"/>
        <v>0</v>
      </c>
      <c r="S547" s="107"/>
      <c r="T547" s="108">
        <f t="shared" si="852"/>
        <v>0</v>
      </c>
      <c r="U547" s="107"/>
      <c r="V547" s="108">
        <f t="shared" si="853"/>
        <v>0</v>
      </c>
      <c r="W547" s="107"/>
      <c r="X547" s="108">
        <f t="shared" si="854"/>
        <v>0</v>
      </c>
      <c r="Y547" s="107"/>
      <c r="Z547" s="108">
        <f t="shared" si="855"/>
        <v>0</v>
      </c>
      <c r="AA547" s="107"/>
      <c r="AB547" s="108">
        <f t="shared" si="856"/>
        <v>0</v>
      </c>
      <c r="AC547" s="107"/>
      <c r="AD547" s="108">
        <f t="shared" si="857"/>
        <v>0</v>
      </c>
      <c r="AE547" s="109">
        <f t="shared" si="858"/>
        <v>0</v>
      </c>
      <c r="AF547" s="110"/>
      <c r="AG547" s="111"/>
      <c r="AH547" s="109">
        <f t="shared" si="859"/>
        <v>0</v>
      </c>
      <c r="AJ547" s="111"/>
    </row>
    <row r="548" spans="1:36" x14ac:dyDescent="0.25">
      <c r="A548" s="101" t="str">
        <f t="shared" si="835"/>
        <v>N</v>
      </c>
      <c r="B548" s="32">
        <v>7972</v>
      </c>
      <c r="C548" s="27" t="s">
        <v>391</v>
      </c>
      <c r="D548" s="102"/>
      <c r="E548" s="103"/>
      <c r="F548" s="103"/>
      <c r="G548" s="104"/>
      <c r="H548" s="105"/>
      <c r="I548" s="106">
        <f t="shared" si="846"/>
        <v>0</v>
      </c>
      <c r="J548" s="29">
        <f t="shared" si="847"/>
        <v>0</v>
      </c>
      <c r="K548" s="107"/>
      <c r="L548" s="108">
        <f t="shared" si="848"/>
        <v>0</v>
      </c>
      <c r="M548" s="107"/>
      <c r="N548" s="108">
        <f t="shared" si="849"/>
        <v>0</v>
      </c>
      <c r="O548" s="107"/>
      <c r="P548" s="108">
        <f t="shared" si="850"/>
        <v>0</v>
      </c>
      <c r="Q548" s="107"/>
      <c r="R548" s="108">
        <f t="shared" si="851"/>
        <v>0</v>
      </c>
      <c r="S548" s="107"/>
      <c r="T548" s="108">
        <f t="shared" si="852"/>
        <v>0</v>
      </c>
      <c r="U548" s="107"/>
      <c r="V548" s="108">
        <f t="shared" si="853"/>
        <v>0</v>
      </c>
      <c r="W548" s="107"/>
      <c r="X548" s="108">
        <f t="shared" si="854"/>
        <v>0</v>
      </c>
      <c r="Y548" s="107"/>
      <c r="Z548" s="108">
        <f t="shared" si="855"/>
        <v>0</v>
      </c>
      <c r="AA548" s="107"/>
      <c r="AB548" s="108">
        <f t="shared" si="856"/>
        <v>0</v>
      </c>
      <c r="AC548" s="107"/>
      <c r="AD548" s="108">
        <f t="shared" si="857"/>
        <v>0</v>
      </c>
      <c r="AE548" s="109">
        <f t="shared" si="858"/>
        <v>0</v>
      </c>
      <c r="AF548" s="110"/>
      <c r="AG548" s="111"/>
      <c r="AH548" s="109">
        <f t="shared" si="859"/>
        <v>0</v>
      </c>
      <c r="AJ548" s="111"/>
    </row>
    <row r="549" spans="1:36" x14ac:dyDescent="0.25">
      <c r="A549" s="101" t="str">
        <f t="shared" si="835"/>
        <v>N</v>
      </c>
      <c r="B549" s="32">
        <v>7976</v>
      </c>
      <c r="C549" s="27" t="s">
        <v>392</v>
      </c>
      <c r="D549" s="102"/>
      <c r="E549" s="103"/>
      <c r="F549" s="103"/>
      <c r="G549" s="104"/>
      <c r="H549" s="105"/>
      <c r="I549" s="106">
        <f t="shared" si="846"/>
        <v>0</v>
      </c>
      <c r="J549" s="29">
        <f t="shared" si="847"/>
        <v>0</v>
      </c>
      <c r="K549" s="107"/>
      <c r="L549" s="108">
        <f t="shared" si="848"/>
        <v>0</v>
      </c>
      <c r="M549" s="107"/>
      <c r="N549" s="108">
        <f t="shared" si="849"/>
        <v>0</v>
      </c>
      <c r="O549" s="107"/>
      <c r="P549" s="108">
        <f t="shared" si="850"/>
        <v>0</v>
      </c>
      <c r="Q549" s="107"/>
      <c r="R549" s="108">
        <f t="shared" si="851"/>
        <v>0</v>
      </c>
      <c r="S549" s="107"/>
      <c r="T549" s="108">
        <f t="shared" si="852"/>
        <v>0</v>
      </c>
      <c r="U549" s="107"/>
      <c r="V549" s="108">
        <f t="shared" si="853"/>
        <v>0</v>
      </c>
      <c r="W549" s="107"/>
      <c r="X549" s="108">
        <f t="shared" si="854"/>
        <v>0</v>
      </c>
      <c r="Y549" s="107"/>
      <c r="Z549" s="108">
        <f t="shared" si="855"/>
        <v>0</v>
      </c>
      <c r="AA549" s="107"/>
      <c r="AB549" s="108">
        <f t="shared" si="856"/>
        <v>0</v>
      </c>
      <c r="AC549" s="107"/>
      <c r="AD549" s="108">
        <f t="shared" si="857"/>
        <v>0</v>
      </c>
      <c r="AE549" s="109">
        <f t="shared" si="858"/>
        <v>0</v>
      </c>
      <c r="AF549" s="110"/>
      <c r="AG549" s="111"/>
      <c r="AH549" s="109">
        <f t="shared" si="859"/>
        <v>0</v>
      </c>
      <c r="AJ549" s="111"/>
    </row>
    <row r="550" spans="1:36" x14ac:dyDescent="0.25">
      <c r="A550" s="101" t="str">
        <f t="shared" si="835"/>
        <v>N</v>
      </c>
      <c r="B550" s="32">
        <v>7977</v>
      </c>
      <c r="C550" s="27" t="s">
        <v>393</v>
      </c>
      <c r="D550" s="102"/>
      <c r="E550" s="103"/>
      <c r="F550" s="103"/>
      <c r="G550" s="104"/>
      <c r="H550" s="105"/>
      <c r="I550" s="106">
        <f t="shared" si="846"/>
        <v>0</v>
      </c>
      <c r="J550" s="29">
        <f t="shared" si="847"/>
        <v>0</v>
      </c>
      <c r="K550" s="107"/>
      <c r="L550" s="108">
        <f t="shared" si="848"/>
        <v>0</v>
      </c>
      <c r="M550" s="107"/>
      <c r="N550" s="108">
        <f t="shared" si="849"/>
        <v>0</v>
      </c>
      <c r="O550" s="107"/>
      <c r="P550" s="108">
        <f t="shared" si="850"/>
        <v>0</v>
      </c>
      <c r="Q550" s="107"/>
      <c r="R550" s="108">
        <f t="shared" si="851"/>
        <v>0</v>
      </c>
      <c r="S550" s="107"/>
      <c r="T550" s="108">
        <f t="shared" si="852"/>
        <v>0</v>
      </c>
      <c r="U550" s="107"/>
      <c r="V550" s="108">
        <f t="shared" si="853"/>
        <v>0</v>
      </c>
      <c r="W550" s="107"/>
      <c r="X550" s="108">
        <f t="shared" si="854"/>
        <v>0</v>
      </c>
      <c r="Y550" s="107"/>
      <c r="Z550" s="108">
        <f t="shared" si="855"/>
        <v>0</v>
      </c>
      <c r="AA550" s="107"/>
      <c r="AB550" s="108">
        <f t="shared" si="856"/>
        <v>0</v>
      </c>
      <c r="AC550" s="107"/>
      <c r="AD550" s="108">
        <f t="shared" si="857"/>
        <v>0</v>
      </c>
      <c r="AE550" s="109">
        <f t="shared" si="858"/>
        <v>0</v>
      </c>
      <c r="AF550" s="110"/>
      <c r="AG550" s="111"/>
      <c r="AH550" s="109">
        <f t="shared" si="859"/>
        <v>0</v>
      </c>
      <c r="AJ550" s="111"/>
    </row>
    <row r="551" spans="1:36" x14ac:dyDescent="0.25">
      <c r="A551" s="101" t="str">
        <f t="shared" si="835"/>
        <v>N</v>
      </c>
      <c r="B551" s="32">
        <v>7978</v>
      </c>
      <c r="C551" s="27" t="s">
        <v>394</v>
      </c>
      <c r="D551" s="102"/>
      <c r="E551" s="103"/>
      <c r="F551" s="103"/>
      <c r="G551" s="104"/>
      <c r="H551" s="105"/>
      <c r="I551" s="106">
        <f t="shared" si="846"/>
        <v>0</v>
      </c>
      <c r="J551" s="29">
        <f t="shared" si="847"/>
        <v>0</v>
      </c>
      <c r="K551" s="107"/>
      <c r="L551" s="108">
        <f t="shared" si="848"/>
        <v>0</v>
      </c>
      <c r="M551" s="107"/>
      <c r="N551" s="108">
        <f t="shared" si="849"/>
        <v>0</v>
      </c>
      <c r="O551" s="107"/>
      <c r="P551" s="108">
        <f t="shared" si="850"/>
        <v>0</v>
      </c>
      <c r="Q551" s="107"/>
      <c r="R551" s="108">
        <f t="shared" si="851"/>
        <v>0</v>
      </c>
      <c r="S551" s="107"/>
      <c r="T551" s="108">
        <f t="shared" si="852"/>
        <v>0</v>
      </c>
      <c r="U551" s="107"/>
      <c r="V551" s="108">
        <f t="shared" si="853"/>
        <v>0</v>
      </c>
      <c r="W551" s="107"/>
      <c r="X551" s="108">
        <f t="shared" si="854"/>
        <v>0</v>
      </c>
      <c r="Y551" s="107"/>
      <c r="Z551" s="108">
        <f t="shared" si="855"/>
        <v>0</v>
      </c>
      <c r="AA551" s="107"/>
      <c r="AB551" s="108">
        <f t="shared" si="856"/>
        <v>0</v>
      </c>
      <c r="AC551" s="107"/>
      <c r="AD551" s="108">
        <f t="shared" si="857"/>
        <v>0</v>
      </c>
      <c r="AE551" s="109">
        <f t="shared" si="858"/>
        <v>0</v>
      </c>
      <c r="AF551" s="110"/>
      <c r="AG551" s="111"/>
      <c r="AH551" s="109">
        <f t="shared" si="859"/>
        <v>0</v>
      </c>
      <c r="AJ551" s="111"/>
    </row>
    <row r="552" spans="1:36" x14ac:dyDescent="0.25">
      <c r="A552" s="101" t="str">
        <f t="shared" si="835"/>
        <v>N</v>
      </c>
      <c r="B552" s="32">
        <v>7979</v>
      </c>
      <c r="C552" s="27" t="s">
        <v>395</v>
      </c>
      <c r="D552" s="102"/>
      <c r="E552" s="103"/>
      <c r="F552" s="103"/>
      <c r="G552" s="104"/>
      <c r="H552" s="105"/>
      <c r="I552" s="106">
        <f t="shared" si="846"/>
        <v>0</v>
      </c>
      <c r="J552" s="29">
        <f t="shared" si="847"/>
        <v>0</v>
      </c>
      <c r="K552" s="107"/>
      <c r="L552" s="108">
        <f t="shared" si="848"/>
        <v>0</v>
      </c>
      <c r="M552" s="107"/>
      <c r="N552" s="108">
        <f t="shared" si="849"/>
        <v>0</v>
      </c>
      <c r="O552" s="107"/>
      <c r="P552" s="108">
        <f t="shared" si="850"/>
        <v>0</v>
      </c>
      <c r="Q552" s="107"/>
      <c r="R552" s="108">
        <f t="shared" si="851"/>
        <v>0</v>
      </c>
      <c r="S552" s="107"/>
      <c r="T552" s="108">
        <f t="shared" si="852"/>
        <v>0</v>
      </c>
      <c r="U552" s="107"/>
      <c r="V552" s="108">
        <f t="shared" si="853"/>
        <v>0</v>
      </c>
      <c r="W552" s="107"/>
      <c r="X552" s="108">
        <f t="shared" si="854"/>
        <v>0</v>
      </c>
      <c r="Y552" s="107"/>
      <c r="Z552" s="108">
        <f t="shared" si="855"/>
        <v>0</v>
      </c>
      <c r="AA552" s="107"/>
      <c r="AB552" s="108">
        <f t="shared" si="856"/>
        <v>0</v>
      </c>
      <c r="AC552" s="107"/>
      <c r="AD552" s="108">
        <f t="shared" si="857"/>
        <v>0</v>
      </c>
      <c r="AE552" s="109">
        <f t="shared" si="858"/>
        <v>0</v>
      </c>
      <c r="AF552" s="110"/>
      <c r="AG552" s="111"/>
      <c r="AH552" s="109">
        <f t="shared" si="859"/>
        <v>0</v>
      </c>
      <c r="AJ552" s="111"/>
    </row>
    <row r="553" spans="1:36" x14ac:dyDescent="0.25">
      <c r="A553" s="101" t="str">
        <f t="shared" si="835"/>
        <v>N</v>
      </c>
      <c r="B553" s="32">
        <v>7982</v>
      </c>
      <c r="C553" s="27" t="s">
        <v>512</v>
      </c>
      <c r="D553" s="102"/>
      <c r="E553" s="103"/>
      <c r="F553" s="103"/>
      <c r="G553" s="104"/>
      <c r="H553" s="105"/>
      <c r="I553" s="106">
        <f t="shared" si="846"/>
        <v>0</v>
      </c>
      <c r="J553" s="29">
        <f t="shared" si="847"/>
        <v>0</v>
      </c>
      <c r="K553" s="107"/>
      <c r="L553" s="108">
        <f t="shared" si="848"/>
        <v>0</v>
      </c>
      <c r="M553" s="107"/>
      <c r="N553" s="108">
        <f t="shared" si="849"/>
        <v>0</v>
      </c>
      <c r="O553" s="107"/>
      <c r="P553" s="108">
        <f t="shared" si="850"/>
        <v>0</v>
      </c>
      <c r="Q553" s="107"/>
      <c r="R553" s="108">
        <f t="shared" si="851"/>
        <v>0</v>
      </c>
      <c r="S553" s="107"/>
      <c r="T553" s="108">
        <f t="shared" si="852"/>
        <v>0</v>
      </c>
      <c r="U553" s="107"/>
      <c r="V553" s="108">
        <f t="shared" si="853"/>
        <v>0</v>
      </c>
      <c r="W553" s="107"/>
      <c r="X553" s="108">
        <f t="shared" si="854"/>
        <v>0</v>
      </c>
      <c r="Y553" s="107"/>
      <c r="Z553" s="108">
        <f t="shared" si="855"/>
        <v>0</v>
      </c>
      <c r="AA553" s="107"/>
      <c r="AB553" s="108">
        <f t="shared" si="856"/>
        <v>0</v>
      </c>
      <c r="AC553" s="107"/>
      <c r="AD553" s="108">
        <f t="shared" si="857"/>
        <v>0</v>
      </c>
      <c r="AE553" s="109">
        <f t="shared" si="858"/>
        <v>0</v>
      </c>
      <c r="AF553" s="110"/>
      <c r="AG553" s="111"/>
      <c r="AH553" s="109">
        <f t="shared" si="859"/>
        <v>0</v>
      </c>
      <c r="AJ553" s="111"/>
    </row>
    <row r="554" spans="1:36" x14ac:dyDescent="0.25">
      <c r="A554" s="101" t="str">
        <f t="shared" si="835"/>
        <v>N</v>
      </c>
      <c r="B554" s="32">
        <v>7984</v>
      </c>
      <c r="C554" s="27" t="s">
        <v>396</v>
      </c>
      <c r="D554" s="102"/>
      <c r="E554" s="103"/>
      <c r="F554" s="103"/>
      <c r="G554" s="104"/>
      <c r="H554" s="105"/>
      <c r="I554" s="106">
        <f t="shared" si="846"/>
        <v>0</v>
      </c>
      <c r="J554" s="29">
        <f t="shared" si="847"/>
        <v>0</v>
      </c>
      <c r="K554" s="107"/>
      <c r="L554" s="108">
        <f t="shared" si="848"/>
        <v>0</v>
      </c>
      <c r="M554" s="107"/>
      <c r="N554" s="108">
        <f t="shared" si="849"/>
        <v>0</v>
      </c>
      <c r="O554" s="107"/>
      <c r="P554" s="108">
        <f t="shared" si="850"/>
        <v>0</v>
      </c>
      <c r="Q554" s="107"/>
      <c r="R554" s="108">
        <f t="shared" si="851"/>
        <v>0</v>
      </c>
      <c r="S554" s="107"/>
      <c r="T554" s="108">
        <f t="shared" si="852"/>
        <v>0</v>
      </c>
      <c r="U554" s="107"/>
      <c r="V554" s="108">
        <f t="shared" si="853"/>
        <v>0</v>
      </c>
      <c r="W554" s="107"/>
      <c r="X554" s="108">
        <f t="shared" si="854"/>
        <v>0</v>
      </c>
      <c r="Y554" s="107"/>
      <c r="Z554" s="108">
        <f t="shared" si="855"/>
        <v>0</v>
      </c>
      <c r="AA554" s="107"/>
      <c r="AB554" s="108">
        <f t="shared" si="856"/>
        <v>0</v>
      </c>
      <c r="AC554" s="107"/>
      <c r="AD554" s="108">
        <f t="shared" si="857"/>
        <v>0</v>
      </c>
      <c r="AE554" s="109">
        <f t="shared" si="858"/>
        <v>0</v>
      </c>
      <c r="AF554" s="110"/>
      <c r="AG554" s="111"/>
      <c r="AH554" s="109">
        <f t="shared" si="859"/>
        <v>0</v>
      </c>
      <c r="AJ554" s="111"/>
    </row>
    <row r="555" spans="1:36" x14ac:dyDescent="0.25">
      <c r="A555" s="101" t="str">
        <f t="shared" si="835"/>
        <v>N</v>
      </c>
      <c r="B555" s="32">
        <v>7986</v>
      </c>
      <c r="C555" s="27" t="s">
        <v>397</v>
      </c>
      <c r="D555" s="102"/>
      <c r="E555" s="103"/>
      <c r="F555" s="103"/>
      <c r="G555" s="104"/>
      <c r="H555" s="105"/>
      <c r="I555" s="106">
        <f t="shared" si="846"/>
        <v>0</v>
      </c>
      <c r="J555" s="29">
        <f t="shared" si="847"/>
        <v>0</v>
      </c>
      <c r="K555" s="107"/>
      <c r="L555" s="108">
        <f t="shared" si="848"/>
        <v>0</v>
      </c>
      <c r="M555" s="107"/>
      <c r="N555" s="108">
        <f t="shared" si="849"/>
        <v>0</v>
      </c>
      <c r="O555" s="107"/>
      <c r="P555" s="108">
        <f t="shared" si="850"/>
        <v>0</v>
      </c>
      <c r="Q555" s="107"/>
      <c r="R555" s="108">
        <f t="shared" si="851"/>
        <v>0</v>
      </c>
      <c r="S555" s="107"/>
      <c r="T555" s="108">
        <f t="shared" si="852"/>
        <v>0</v>
      </c>
      <c r="U555" s="107"/>
      <c r="V555" s="108">
        <f t="shared" si="853"/>
        <v>0</v>
      </c>
      <c r="W555" s="107"/>
      <c r="X555" s="108">
        <f t="shared" si="854"/>
        <v>0</v>
      </c>
      <c r="Y555" s="107"/>
      <c r="Z555" s="108">
        <f t="shared" si="855"/>
        <v>0</v>
      </c>
      <c r="AA555" s="107"/>
      <c r="AB555" s="108">
        <f t="shared" si="856"/>
        <v>0</v>
      </c>
      <c r="AC555" s="107"/>
      <c r="AD555" s="108">
        <f t="shared" si="857"/>
        <v>0</v>
      </c>
      <c r="AE555" s="109">
        <f t="shared" si="858"/>
        <v>0</v>
      </c>
      <c r="AF555" s="110"/>
      <c r="AG555" s="111"/>
      <c r="AH555" s="109">
        <f t="shared" si="859"/>
        <v>0</v>
      </c>
      <c r="AJ555" s="111"/>
    </row>
    <row r="556" spans="1:36" x14ac:dyDescent="0.25">
      <c r="A556" s="101" t="str">
        <f t="shared" si="835"/>
        <v>N</v>
      </c>
      <c r="B556" s="32">
        <v>7987</v>
      </c>
      <c r="C556" s="27" t="s">
        <v>398</v>
      </c>
      <c r="D556" s="102"/>
      <c r="E556" s="103"/>
      <c r="F556" s="103"/>
      <c r="G556" s="104"/>
      <c r="H556" s="105"/>
      <c r="I556" s="106">
        <f t="shared" si="846"/>
        <v>0</v>
      </c>
      <c r="J556" s="29">
        <f t="shared" si="847"/>
        <v>0</v>
      </c>
      <c r="K556" s="107"/>
      <c r="L556" s="108">
        <f t="shared" si="848"/>
        <v>0</v>
      </c>
      <c r="M556" s="107"/>
      <c r="N556" s="108">
        <f t="shared" si="849"/>
        <v>0</v>
      </c>
      <c r="O556" s="107"/>
      <c r="P556" s="108">
        <f t="shared" si="850"/>
        <v>0</v>
      </c>
      <c r="Q556" s="107"/>
      <c r="R556" s="108">
        <f t="shared" si="851"/>
        <v>0</v>
      </c>
      <c r="S556" s="107"/>
      <c r="T556" s="108">
        <f t="shared" si="852"/>
        <v>0</v>
      </c>
      <c r="U556" s="107"/>
      <c r="V556" s="108">
        <f t="shared" si="853"/>
        <v>0</v>
      </c>
      <c r="W556" s="107"/>
      <c r="X556" s="108">
        <f t="shared" si="854"/>
        <v>0</v>
      </c>
      <c r="Y556" s="107"/>
      <c r="Z556" s="108">
        <f t="shared" si="855"/>
        <v>0</v>
      </c>
      <c r="AA556" s="107"/>
      <c r="AB556" s="108">
        <f t="shared" si="856"/>
        <v>0</v>
      </c>
      <c r="AC556" s="107"/>
      <c r="AD556" s="108">
        <f t="shared" si="857"/>
        <v>0</v>
      </c>
      <c r="AE556" s="109">
        <f t="shared" si="858"/>
        <v>0</v>
      </c>
      <c r="AF556" s="110"/>
      <c r="AG556" s="111"/>
      <c r="AH556" s="109">
        <f t="shared" si="859"/>
        <v>0</v>
      </c>
      <c r="AJ556" s="111"/>
    </row>
    <row r="557" spans="1:36" x14ac:dyDescent="0.25">
      <c r="A557" s="101" t="str">
        <f t="shared" si="835"/>
        <v>N</v>
      </c>
      <c r="B557" s="32">
        <v>7988</v>
      </c>
      <c r="C557" s="27" t="s">
        <v>399</v>
      </c>
      <c r="D557" s="102"/>
      <c r="E557" s="103"/>
      <c r="F557" s="103"/>
      <c r="G557" s="104"/>
      <c r="H557" s="105"/>
      <c r="I557" s="106">
        <f t="shared" si="846"/>
        <v>0</v>
      </c>
      <c r="J557" s="29">
        <f t="shared" si="847"/>
        <v>0</v>
      </c>
      <c r="K557" s="107"/>
      <c r="L557" s="108">
        <f t="shared" si="848"/>
        <v>0</v>
      </c>
      <c r="M557" s="107"/>
      <c r="N557" s="108">
        <f t="shared" si="849"/>
        <v>0</v>
      </c>
      <c r="O557" s="107"/>
      <c r="P557" s="108">
        <f t="shared" si="850"/>
        <v>0</v>
      </c>
      <c r="Q557" s="107"/>
      <c r="R557" s="108">
        <f t="shared" si="851"/>
        <v>0</v>
      </c>
      <c r="S557" s="107"/>
      <c r="T557" s="108">
        <f t="shared" si="852"/>
        <v>0</v>
      </c>
      <c r="U557" s="107"/>
      <c r="V557" s="108">
        <f t="shared" si="853"/>
        <v>0</v>
      </c>
      <c r="W557" s="107"/>
      <c r="X557" s="108">
        <f t="shared" si="854"/>
        <v>0</v>
      </c>
      <c r="Y557" s="107"/>
      <c r="Z557" s="108">
        <f t="shared" si="855"/>
        <v>0</v>
      </c>
      <c r="AA557" s="107"/>
      <c r="AB557" s="108">
        <f t="shared" si="856"/>
        <v>0</v>
      </c>
      <c r="AC557" s="107"/>
      <c r="AD557" s="108">
        <f t="shared" si="857"/>
        <v>0</v>
      </c>
      <c r="AE557" s="109">
        <f t="shared" si="858"/>
        <v>0</v>
      </c>
      <c r="AF557" s="110"/>
      <c r="AG557" s="111"/>
      <c r="AH557" s="109">
        <f t="shared" si="859"/>
        <v>0</v>
      </c>
      <c r="AJ557" s="111"/>
    </row>
    <row r="558" spans="1:36" x14ac:dyDescent="0.25">
      <c r="A558" s="101" t="str">
        <f t="shared" si="835"/>
        <v>N</v>
      </c>
      <c r="B558" s="32"/>
      <c r="C558" s="27"/>
      <c r="D558" s="114"/>
      <c r="E558" s="115"/>
      <c r="F558" s="115"/>
      <c r="G558" s="116"/>
      <c r="H558" s="116"/>
      <c r="I558" s="28"/>
      <c r="J558" s="29"/>
      <c r="K558" s="117"/>
      <c r="L558" s="108"/>
      <c r="M558" s="117"/>
      <c r="N558" s="108"/>
      <c r="O558" s="117"/>
      <c r="P558" s="108"/>
      <c r="Q558" s="117"/>
      <c r="R558" s="108"/>
      <c r="S558" s="117"/>
      <c r="T558" s="108"/>
      <c r="U558" s="117"/>
      <c r="V558" s="108"/>
      <c r="W558" s="117"/>
      <c r="X558" s="108"/>
      <c r="Y558" s="117"/>
      <c r="Z558" s="108"/>
      <c r="AA558" s="117"/>
      <c r="AB558" s="108"/>
      <c r="AC558" s="117"/>
      <c r="AD558" s="108"/>
      <c r="AE558" s="109"/>
      <c r="AF558" s="110"/>
      <c r="AG558" s="111"/>
      <c r="AH558" s="109"/>
      <c r="AJ558" s="111"/>
    </row>
    <row r="559" spans="1:36" s="10" customFormat="1" x14ac:dyDescent="0.25">
      <c r="A559" s="1" t="s">
        <v>424</v>
      </c>
      <c r="B559" s="39"/>
      <c r="C559" s="16" t="s">
        <v>513</v>
      </c>
      <c r="D559" s="93"/>
      <c r="E559" s="16"/>
      <c r="F559" s="16"/>
      <c r="G559" s="17"/>
      <c r="H559" s="17"/>
      <c r="I559" s="17"/>
      <c r="J559" s="19">
        <f t="shared" ref="J559" si="860">SUBTOTAL(9,J560:J572)</f>
        <v>0</v>
      </c>
      <c r="K559" s="94" t="str">
        <f>IF($J559=0,"%",+L559/$J559)</f>
        <v>%</v>
      </c>
      <c r="L559" s="95">
        <f t="shared" ref="L559:AE559" si="861">SUBTOTAL(9,L560:L572)</f>
        <v>0</v>
      </c>
      <c r="M559" s="94" t="str">
        <f>IF($J559=0,"%",+N559/$J559)</f>
        <v>%</v>
      </c>
      <c r="N559" s="95">
        <f t="shared" si="861"/>
        <v>0</v>
      </c>
      <c r="O559" s="94" t="str">
        <f>IF($J559=0,"%",+P559/$J559)</f>
        <v>%</v>
      </c>
      <c r="P559" s="95">
        <f t="shared" ref="P559" si="862">SUBTOTAL(9,P560:P572)</f>
        <v>0</v>
      </c>
      <c r="Q559" s="94" t="str">
        <f>IF($J559=0,"%",+R559/$J559)</f>
        <v>%</v>
      </c>
      <c r="R559" s="95">
        <f t="shared" ref="R559" si="863">SUBTOTAL(9,R560:R572)</f>
        <v>0</v>
      </c>
      <c r="S559" s="94" t="str">
        <f>IF($J559=0,"%",+T559/$J559)</f>
        <v>%</v>
      </c>
      <c r="T559" s="95">
        <f t="shared" ref="T559" si="864">SUBTOTAL(9,T560:T572)</f>
        <v>0</v>
      </c>
      <c r="U559" s="94" t="str">
        <f>IF($J559=0,"%",+V559/$J559)</f>
        <v>%</v>
      </c>
      <c r="V559" s="95">
        <f t="shared" ref="V559" si="865">SUBTOTAL(9,V560:V572)</f>
        <v>0</v>
      </c>
      <c r="W559" s="94" t="str">
        <f>IF($J559=0,"%",+X559/$J559)</f>
        <v>%</v>
      </c>
      <c r="X559" s="95">
        <f t="shared" ref="X559" si="866">SUBTOTAL(9,X560:X572)</f>
        <v>0</v>
      </c>
      <c r="Y559" s="94" t="str">
        <f>IF($J559=0,"%",+Z559/$J559)</f>
        <v>%</v>
      </c>
      <c r="Z559" s="95">
        <f t="shared" ref="Z559" si="867">SUBTOTAL(9,Z560:Z572)</f>
        <v>0</v>
      </c>
      <c r="AA559" s="94" t="str">
        <f>IF($J559=0,"%",+AB559/$J559)</f>
        <v>%</v>
      </c>
      <c r="AB559" s="95">
        <f t="shared" ref="AB559" si="868">SUBTOTAL(9,AB560:AB572)</f>
        <v>0</v>
      </c>
      <c r="AC559" s="94" t="str">
        <f>IF($J559=0,"%",+AD559/$J559)</f>
        <v>%</v>
      </c>
      <c r="AD559" s="95">
        <f t="shared" si="861"/>
        <v>0</v>
      </c>
      <c r="AE559" s="96">
        <f t="shared" si="861"/>
        <v>0</v>
      </c>
      <c r="AF559" s="8"/>
      <c r="AG559" s="4"/>
      <c r="AH559" s="96">
        <f t="shared" ref="AH559" si="869">SUBTOTAL(9,AH560:AH572)</f>
        <v>0</v>
      </c>
      <c r="AJ559" s="4"/>
    </row>
    <row r="560" spans="1:36" s="10" customFormat="1" x14ac:dyDescent="0.25">
      <c r="A560" s="1" t="str">
        <f t="shared" ref="A560:A572" si="870">IF(AE560&gt;0,"Y",IF(AE560&lt;0,"Y","N"))</f>
        <v>N</v>
      </c>
      <c r="B560" s="21">
        <v>830</v>
      </c>
      <c r="C560" s="22" t="s">
        <v>297</v>
      </c>
      <c r="D560" s="97"/>
      <c r="E560" s="22"/>
      <c r="F560" s="22"/>
      <c r="G560" s="23"/>
      <c r="H560" s="23"/>
      <c r="I560" s="23"/>
      <c r="J560" s="24">
        <f>SUBTOTAL(9,J561:J566)</f>
        <v>0</v>
      </c>
      <c r="K560" s="98"/>
      <c r="L560" s="99">
        <f>SUBTOTAL(9,L561:L566)</f>
        <v>0</v>
      </c>
      <c r="M560" s="98"/>
      <c r="N560" s="99">
        <f>SUBTOTAL(9,N561:N566)</f>
        <v>0</v>
      </c>
      <c r="O560" s="98"/>
      <c r="P560" s="99">
        <f>SUBTOTAL(9,P561:P566)</f>
        <v>0</v>
      </c>
      <c r="Q560" s="98"/>
      <c r="R560" s="99">
        <f>SUBTOTAL(9,R561:R566)</f>
        <v>0</v>
      </c>
      <c r="S560" s="98"/>
      <c r="T560" s="99">
        <f>SUBTOTAL(9,T561:T566)</f>
        <v>0</v>
      </c>
      <c r="U560" s="98"/>
      <c r="V560" s="99">
        <f>SUBTOTAL(9,V561:V566)</f>
        <v>0</v>
      </c>
      <c r="W560" s="98"/>
      <c r="X560" s="99">
        <f>SUBTOTAL(9,X561:X566)</f>
        <v>0</v>
      </c>
      <c r="Y560" s="98"/>
      <c r="Z560" s="99">
        <f>SUBTOTAL(9,Z561:Z566)</f>
        <v>0</v>
      </c>
      <c r="AA560" s="98"/>
      <c r="AB560" s="99">
        <f>SUBTOTAL(9,AB561:AB566)</f>
        <v>0</v>
      </c>
      <c r="AC560" s="98"/>
      <c r="AD560" s="99">
        <f>SUBTOTAL(9,AD561:AD566)</f>
        <v>0</v>
      </c>
      <c r="AE560" s="100">
        <f>SUBTOTAL(9,AE561:AE566)</f>
        <v>0</v>
      </c>
      <c r="AF560" s="8"/>
      <c r="AG560" s="4"/>
      <c r="AH560" s="100">
        <f>SUBTOTAL(9,AH561:AH566)</f>
        <v>0</v>
      </c>
      <c r="AJ560" s="4"/>
    </row>
    <row r="561" spans="1:36" x14ac:dyDescent="0.25">
      <c r="A561" s="101" t="str">
        <f t="shared" si="870"/>
        <v>N</v>
      </c>
      <c r="B561" s="26">
        <v>830</v>
      </c>
      <c r="C561" s="27" t="s">
        <v>297</v>
      </c>
      <c r="D561" s="102"/>
      <c r="E561" s="103"/>
      <c r="F561" s="103"/>
      <c r="G561" s="104"/>
      <c r="H561" s="105"/>
      <c r="I561" s="106">
        <f t="shared" ref="I561:I565" si="871">IF(+H561&gt;0,+D561*H561,+D561*F561*H561)</f>
        <v>0</v>
      </c>
      <c r="J561" s="29">
        <f t="shared" ref="J561:J565" si="872">+I561/J$2</f>
        <v>0</v>
      </c>
      <c r="K561" s="107"/>
      <c r="L561" s="108">
        <f t="shared" ref="L561:L565" si="873">+$J561*K561</f>
        <v>0</v>
      </c>
      <c r="M561" s="107"/>
      <c r="N561" s="108">
        <f t="shared" ref="N561:N565" si="874">+$J561*M561</f>
        <v>0</v>
      </c>
      <c r="O561" s="107"/>
      <c r="P561" s="108">
        <f t="shared" ref="P561:P565" si="875">+$J561*O561</f>
        <v>0</v>
      </c>
      <c r="Q561" s="107"/>
      <c r="R561" s="108">
        <f t="shared" ref="R561:R565" si="876">+$J561*Q561</f>
        <v>0</v>
      </c>
      <c r="S561" s="107"/>
      <c r="T561" s="108">
        <f t="shared" ref="T561:T565" si="877">+$J561*S561</f>
        <v>0</v>
      </c>
      <c r="U561" s="107"/>
      <c r="V561" s="108">
        <f t="shared" ref="V561:V565" si="878">+$J561*U561</f>
        <v>0</v>
      </c>
      <c r="W561" s="107"/>
      <c r="X561" s="108">
        <f t="shared" ref="X561:X565" si="879">+$J561*W561</f>
        <v>0</v>
      </c>
      <c r="Y561" s="107"/>
      <c r="Z561" s="108">
        <f t="shared" ref="Z561:Z565" si="880">+$J561*Y561</f>
        <v>0</v>
      </c>
      <c r="AA561" s="107"/>
      <c r="AB561" s="108">
        <f t="shared" ref="AB561:AB565" si="881">+$J561*AA561</f>
        <v>0</v>
      </c>
      <c r="AC561" s="107"/>
      <c r="AD561" s="108">
        <f t="shared" ref="AD561:AD565" si="882">+$J561*AC561</f>
        <v>0</v>
      </c>
      <c r="AE561" s="109">
        <f t="shared" ref="AE561:AE565" si="883">+L561+N561+P561+R561+T561+V561+X561+Z561+AB561+AD561</f>
        <v>0</v>
      </c>
      <c r="AF561" s="110"/>
      <c r="AG561" s="111"/>
      <c r="AH561" s="109">
        <f t="shared" ref="AH561:AH565" si="884">+J561-AE561</f>
        <v>0</v>
      </c>
      <c r="AJ561" s="111"/>
    </row>
    <row r="562" spans="1:36" x14ac:dyDescent="0.25">
      <c r="A562" s="101" t="str">
        <f t="shared" si="870"/>
        <v>N</v>
      </c>
      <c r="B562" s="26">
        <v>8300</v>
      </c>
      <c r="C562" s="27" t="s">
        <v>297</v>
      </c>
      <c r="D562" s="102"/>
      <c r="E562" s="103"/>
      <c r="F562" s="103"/>
      <c r="G562" s="104"/>
      <c r="H562" s="105"/>
      <c r="I562" s="106">
        <f t="shared" si="871"/>
        <v>0</v>
      </c>
      <c r="J562" s="29">
        <f t="shared" si="872"/>
        <v>0</v>
      </c>
      <c r="K562" s="107"/>
      <c r="L562" s="108">
        <f t="shared" si="873"/>
        <v>0</v>
      </c>
      <c r="M562" s="107"/>
      <c r="N562" s="108">
        <f t="shared" si="874"/>
        <v>0</v>
      </c>
      <c r="O562" s="107"/>
      <c r="P562" s="108">
        <f t="shared" si="875"/>
        <v>0</v>
      </c>
      <c r="Q562" s="107"/>
      <c r="R562" s="108">
        <f t="shared" si="876"/>
        <v>0</v>
      </c>
      <c r="S562" s="107"/>
      <c r="T562" s="108">
        <f t="shared" si="877"/>
        <v>0</v>
      </c>
      <c r="U562" s="107"/>
      <c r="V562" s="108">
        <f t="shared" si="878"/>
        <v>0</v>
      </c>
      <c r="W562" s="107"/>
      <c r="X562" s="108">
        <f t="shared" si="879"/>
        <v>0</v>
      </c>
      <c r="Y562" s="107"/>
      <c r="Z562" s="108">
        <f t="shared" si="880"/>
        <v>0</v>
      </c>
      <c r="AA562" s="107"/>
      <c r="AB562" s="108">
        <f t="shared" si="881"/>
        <v>0</v>
      </c>
      <c r="AC562" s="107"/>
      <c r="AD562" s="108">
        <f t="shared" si="882"/>
        <v>0</v>
      </c>
      <c r="AE562" s="109">
        <f t="shared" si="883"/>
        <v>0</v>
      </c>
      <c r="AF562" s="110"/>
      <c r="AG562" s="111"/>
      <c r="AH562" s="109">
        <f t="shared" si="884"/>
        <v>0</v>
      </c>
      <c r="AJ562" s="111"/>
    </row>
    <row r="563" spans="1:36" x14ac:dyDescent="0.25">
      <c r="A563" s="101" t="str">
        <f t="shared" si="870"/>
        <v>N</v>
      </c>
      <c r="B563" s="32">
        <v>8301</v>
      </c>
      <c r="C563" s="27" t="s">
        <v>514</v>
      </c>
      <c r="D563" s="102"/>
      <c r="E563" s="103"/>
      <c r="F563" s="103"/>
      <c r="G563" s="104"/>
      <c r="H563" s="105"/>
      <c r="I563" s="106">
        <f t="shared" si="871"/>
        <v>0</v>
      </c>
      <c r="J563" s="29">
        <f t="shared" si="872"/>
        <v>0</v>
      </c>
      <c r="K563" s="107"/>
      <c r="L563" s="108">
        <f t="shared" si="873"/>
        <v>0</v>
      </c>
      <c r="M563" s="107"/>
      <c r="N563" s="108">
        <f t="shared" si="874"/>
        <v>0</v>
      </c>
      <c r="O563" s="107"/>
      <c r="P563" s="108">
        <f t="shared" si="875"/>
        <v>0</v>
      </c>
      <c r="Q563" s="107"/>
      <c r="R563" s="108">
        <f t="shared" si="876"/>
        <v>0</v>
      </c>
      <c r="S563" s="107"/>
      <c r="T563" s="108">
        <f t="shared" si="877"/>
        <v>0</v>
      </c>
      <c r="U563" s="107"/>
      <c r="V563" s="108">
        <f t="shared" si="878"/>
        <v>0</v>
      </c>
      <c r="W563" s="107"/>
      <c r="X563" s="108">
        <f t="shared" si="879"/>
        <v>0</v>
      </c>
      <c r="Y563" s="107"/>
      <c r="Z563" s="108">
        <f t="shared" si="880"/>
        <v>0</v>
      </c>
      <c r="AA563" s="107"/>
      <c r="AB563" s="108">
        <f t="shared" si="881"/>
        <v>0</v>
      </c>
      <c r="AC563" s="107"/>
      <c r="AD563" s="108">
        <f t="shared" si="882"/>
        <v>0</v>
      </c>
      <c r="AE563" s="109">
        <f t="shared" si="883"/>
        <v>0</v>
      </c>
      <c r="AF563" s="110"/>
      <c r="AG563" s="111"/>
      <c r="AH563" s="109">
        <f t="shared" si="884"/>
        <v>0</v>
      </c>
      <c r="AJ563" s="111"/>
    </row>
    <row r="564" spans="1:36" x14ac:dyDescent="0.25">
      <c r="A564" s="101" t="str">
        <f t="shared" si="870"/>
        <v>N</v>
      </c>
      <c r="B564" s="32">
        <v>8302</v>
      </c>
      <c r="C564" s="27" t="s">
        <v>298</v>
      </c>
      <c r="D564" s="102"/>
      <c r="E564" s="103"/>
      <c r="F564" s="103"/>
      <c r="G564" s="104"/>
      <c r="H564" s="105"/>
      <c r="I564" s="106">
        <f t="shared" si="871"/>
        <v>0</v>
      </c>
      <c r="J564" s="29">
        <f t="shared" si="872"/>
        <v>0</v>
      </c>
      <c r="K564" s="107"/>
      <c r="L564" s="108">
        <f t="shared" si="873"/>
        <v>0</v>
      </c>
      <c r="M564" s="107"/>
      <c r="N564" s="108">
        <f t="shared" si="874"/>
        <v>0</v>
      </c>
      <c r="O564" s="107"/>
      <c r="P564" s="108">
        <f t="shared" si="875"/>
        <v>0</v>
      </c>
      <c r="Q564" s="107"/>
      <c r="R564" s="108">
        <f t="shared" si="876"/>
        <v>0</v>
      </c>
      <c r="S564" s="107"/>
      <c r="T564" s="108">
        <f t="shared" si="877"/>
        <v>0</v>
      </c>
      <c r="U564" s="107"/>
      <c r="V564" s="108">
        <f t="shared" si="878"/>
        <v>0</v>
      </c>
      <c r="W564" s="107"/>
      <c r="X564" s="108">
        <f t="shared" si="879"/>
        <v>0</v>
      </c>
      <c r="Y564" s="107"/>
      <c r="Z564" s="108">
        <f t="shared" si="880"/>
        <v>0</v>
      </c>
      <c r="AA564" s="107"/>
      <c r="AB564" s="108">
        <f t="shared" si="881"/>
        <v>0</v>
      </c>
      <c r="AC564" s="107"/>
      <c r="AD564" s="108">
        <f t="shared" si="882"/>
        <v>0</v>
      </c>
      <c r="AE564" s="109">
        <f t="shared" si="883"/>
        <v>0</v>
      </c>
      <c r="AF564" s="110"/>
      <c r="AG564" s="111"/>
      <c r="AH564" s="109">
        <f t="shared" si="884"/>
        <v>0</v>
      </c>
      <c r="AJ564" s="111"/>
    </row>
    <row r="565" spans="1:36" x14ac:dyDescent="0.25">
      <c r="A565" s="101" t="str">
        <f t="shared" si="870"/>
        <v>N</v>
      </c>
      <c r="B565" s="32">
        <v>8310</v>
      </c>
      <c r="C565" s="27" t="s">
        <v>515</v>
      </c>
      <c r="D565" s="102"/>
      <c r="E565" s="103"/>
      <c r="F565" s="103"/>
      <c r="G565" s="104"/>
      <c r="H565" s="105"/>
      <c r="I565" s="106">
        <f t="shared" si="871"/>
        <v>0</v>
      </c>
      <c r="J565" s="29">
        <f t="shared" si="872"/>
        <v>0</v>
      </c>
      <c r="K565" s="107"/>
      <c r="L565" s="108">
        <f t="shared" si="873"/>
        <v>0</v>
      </c>
      <c r="M565" s="107"/>
      <c r="N565" s="108">
        <f t="shared" si="874"/>
        <v>0</v>
      </c>
      <c r="O565" s="107"/>
      <c r="P565" s="108">
        <f t="shared" si="875"/>
        <v>0</v>
      </c>
      <c r="Q565" s="107"/>
      <c r="R565" s="108">
        <f t="shared" si="876"/>
        <v>0</v>
      </c>
      <c r="S565" s="107"/>
      <c r="T565" s="108">
        <f t="shared" si="877"/>
        <v>0</v>
      </c>
      <c r="U565" s="107"/>
      <c r="V565" s="108">
        <f t="shared" si="878"/>
        <v>0</v>
      </c>
      <c r="W565" s="107"/>
      <c r="X565" s="108">
        <f t="shared" si="879"/>
        <v>0</v>
      </c>
      <c r="Y565" s="107"/>
      <c r="Z565" s="108">
        <f t="shared" si="880"/>
        <v>0</v>
      </c>
      <c r="AA565" s="107"/>
      <c r="AB565" s="108">
        <f t="shared" si="881"/>
        <v>0</v>
      </c>
      <c r="AC565" s="107"/>
      <c r="AD565" s="108">
        <f t="shared" si="882"/>
        <v>0</v>
      </c>
      <c r="AE565" s="109">
        <f t="shared" si="883"/>
        <v>0</v>
      </c>
      <c r="AF565" s="110"/>
      <c r="AG565" s="111"/>
      <c r="AH565" s="109">
        <f t="shared" si="884"/>
        <v>0</v>
      </c>
      <c r="AJ565" s="111"/>
    </row>
    <row r="566" spans="1:36" x14ac:dyDescent="0.25">
      <c r="A566" s="101" t="str">
        <f t="shared" si="870"/>
        <v>N</v>
      </c>
      <c r="B566" s="32"/>
      <c r="C566" s="27"/>
      <c r="D566" s="114"/>
      <c r="E566" s="115"/>
      <c r="F566" s="115"/>
      <c r="G566" s="116"/>
      <c r="H566" s="116"/>
      <c r="I566" s="28"/>
      <c r="J566" s="29"/>
      <c r="K566" s="117"/>
      <c r="L566" s="108"/>
      <c r="M566" s="117"/>
      <c r="N566" s="108"/>
      <c r="O566" s="117"/>
      <c r="P566" s="108"/>
      <c r="Q566" s="117"/>
      <c r="R566" s="108"/>
      <c r="S566" s="117"/>
      <c r="T566" s="108"/>
      <c r="U566" s="117"/>
      <c r="V566" s="108"/>
      <c r="W566" s="117"/>
      <c r="X566" s="108"/>
      <c r="Y566" s="117"/>
      <c r="Z566" s="108"/>
      <c r="AA566" s="117"/>
      <c r="AB566" s="108"/>
      <c r="AC566" s="117"/>
      <c r="AD566" s="108"/>
      <c r="AE566" s="109"/>
      <c r="AF566" s="110"/>
      <c r="AG566" s="111"/>
      <c r="AH566" s="109"/>
      <c r="AJ566" s="111"/>
    </row>
    <row r="567" spans="1:36" s="10" customFormat="1" x14ac:dyDescent="0.25">
      <c r="A567" s="1" t="str">
        <f t="shared" si="870"/>
        <v>N</v>
      </c>
      <c r="B567" s="21">
        <v>831</v>
      </c>
      <c r="C567" s="22" t="s">
        <v>516</v>
      </c>
      <c r="D567" s="97"/>
      <c r="E567" s="22"/>
      <c r="F567" s="22"/>
      <c r="G567" s="23"/>
      <c r="H567" s="23"/>
      <c r="I567" s="23"/>
      <c r="J567" s="24">
        <f>SUBTOTAL(9,J568:J572)</f>
        <v>0</v>
      </c>
      <c r="K567" s="98"/>
      <c r="L567" s="99">
        <f>SUBTOTAL(9,L568:L572)</f>
        <v>0</v>
      </c>
      <c r="M567" s="98"/>
      <c r="N567" s="99">
        <f>SUBTOTAL(9,N568:N572)</f>
        <v>0</v>
      </c>
      <c r="O567" s="98"/>
      <c r="P567" s="99">
        <f>SUBTOTAL(9,P568:P572)</f>
        <v>0</v>
      </c>
      <c r="Q567" s="98"/>
      <c r="R567" s="99">
        <f>SUBTOTAL(9,R568:R572)</f>
        <v>0</v>
      </c>
      <c r="S567" s="98"/>
      <c r="T567" s="99">
        <f>SUBTOTAL(9,T568:T572)</f>
        <v>0</v>
      </c>
      <c r="U567" s="98"/>
      <c r="V567" s="99">
        <f>SUBTOTAL(9,V568:V572)</f>
        <v>0</v>
      </c>
      <c r="W567" s="98"/>
      <c r="X567" s="99">
        <f>SUBTOTAL(9,X568:X572)</f>
        <v>0</v>
      </c>
      <c r="Y567" s="98"/>
      <c r="Z567" s="99">
        <f>SUBTOTAL(9,Z568:Z572)</f>
        <v>0</v>
      </c>
      <c r="AA567" s="98"/>
      <c r="AB567" s="99">
        <f>SUBTOTAL(9,AB568:AB572)</f>
        <v>0</v>
      </c>
      <c r="AC567" s="98"/>
      <c r="AD567" s="99">
        <f>SUBTOTAL(9,AD568:AD572)</f>
        <v>0</v>
      </c>
      <c r="AE567" s="100">
        <f>SUBTOTAL(9,AE568:AE572)</f>
        <v>0</v>
      </c>
      <c r="AF567" s="8"/>
      <c r="AG567" s="4"/>
      <c r="AH567" s="100">
        <f>SUBTOTAL(9,AH568:AH572)</f>
        <v>0</v>
      </c>
      <c r="AJ567" s="4"/>
    </row>
    <row r="568" spans="1:36" x14ac:dyDescent="0.25">
      <c r="A568" s="101" t="str">
        <f t="shared" si="870"/>
        <v>N</v>
      </c>
      <c r="B568" s="32">
        <v>8303</v>
      </c>
      <c r="C568" s="27" t="s">
        <v>299</v>
      </c>
      <c r="D568" s="102"/>
      <c r="E568" s="103"/>
      <c r="F568" s="103"/>
      <c r="G568" s="104"/>
      <c r="H568" s="105"/>
      <c r="I568" s="106">
        <f t="shared" ref="I568:I571" si="885">IF(+H568&gt;0,+D568*H568,+D568*F568*H568)</f>
        <v>0</v>
      </c>
      <c r="J568" s="29">
        <f t="shared" ref="J568:J571" si="886">+I568/J$2</f>
        <v>0</v>
      </c>
      <c r="K568" s="107"/>
      <c r="L568" s="108">
        <f t="shared" ref="L568:L571" si="887">+$J568*K568</f>
        <v>0</v>
      </c>
      <c r="M568" s="107"/>
      <c r="N568" s="108">
        <f t="shared" ref="N568:N571" si="888">+$J568*M568</f>
        <v>0</v>
      </c>
      <c r="O568" s="107"/>
      <c r="P568" s="108">
        <f t="shared" ref="P568:P571" si="889">+$J568*O568</f>
        <v>0</v>
      </c>
      <c r="Q568" s="107"/>
      <c r="R568" s="108">
        <f t="shared" ref="R568:R571" si="890">+$J568*Q568</f>
        <v>0</v>
      </c>
      <c r="S568" s="107"/>
      <c r="T568" s="108">
        <f t="shared" ref="T568:T571" si="891">+$J568*S568</f>
        <v>0</v>
      </c>
      <c r="U568" s="107"/>
      <c r="V568" s="108">
        <f t="shared" ref="V568:V571" si="892">+$J568*U568</f>
        <v>0</v>
      </c>
      <c r="W568" s="107"/>
      <c r="X568" s="108">
        <f t="shared" ref="X568:X571" si="893">+$J568*W568</f>
        <v>0</v>
      </c>
      <c r="Y568" s="107"/>
      <c r="Z568" s="108">
        <f t="shared" ref="Z568:Z571" si="894">+$J568*Y568</f>
        <v>0</v>
      </c>
      <c r="AA568" s="107"/>
      <c r="AB568" s="108">
        <f t="shared" ref="AB568:AB571" si="895">+$J568*AA568</f>
        <v>0</v>
      </c>
      <c r="AC568" s="107"/>
      <c r="AD568" s="108">
        <f t="shared" ref="AD568:AD571" si="896">+$J568*AC568</f>
        <v>0</v>
      </c>
      <c r="AE568" s="109">
        <f t="shared" ref="AE568:AE571" si="897">+L568+N568+P568+R568+T568+V568+X568+Z568+AB568+AD568</f>
        <v>0</v>
      </c>
      <c r="AF568" s="110"/>
      <c r="AG568" s="111"/>
      <c r="AH568" s="109">
        <f t="shared" ref="AH568:AH571" si="898">+J568-AE568</f>
        <v>0</v>
      </c>
      <c r="AJ568" s="111"/>
    </row>
    <row r="569" spans="1:36" x14ac:dyDescent="0.25">
      <c r="A569" s="101" t="str">
        <f t="shared" si="870"/>
        <v>N</v>
      </c>
      <c r="B569" s="32">
        <v>8304</v>
      </c>
      <c r="C569" s="27" t="s">
        <v>300</v>
      </c>
      <c r="D569" s="102"/>
      <c r="E569" s="103"/>
      <c r="F569" s="103"/>
      <c r="G569" s="104"/>
      <c r="H569" s="105"/>
      <c r="I569" s="106">
        <f t="shared" si="885"/>
        <v>0</v>
      </c>
      <c r="J569" s="29">
        <f t="shared" si="886"/>
        <v>0</v>
      </c>
      <c r="K569" s="107"/>
      <c r="L569" s="108">
        <f t="shared" si="887"/>
        <v>0</v>
      </c>
      <c r="M569" s="107"/>
      <c r="N569" s="108">
        <f t="shared" si="888"/>
        <v>0</v>
      </c>
      <c r="O569" s="107"/>
      <c r="P569" s="108">
        <f t="shared" si="889"/>
        <v>0</v>
      </c>
      <c r="Q569" s="107"/>
      <c r="R569" s="108">
        <f t="shared" si="890"/>
        <v>0</v>
      </c>
      <c r="S569" s="107"/>
      <c r="T569" s="108">
        <f t="shared" si="891"/>
        <v>0</v>
      </c>
      <c r="U569" s="107"/>
      <c r="V569" s="108">
        <f t="shared" si="892"/>
        <v>0</v>
      </c>
      <c r="W569" s="107"/>
      <c r="X569" s="108">
        <f t="shared" si="893"/>
        <v>0</v>
      </c>
      <c r="Y569" s="107"/>
      <c r="Z569" s="108">
        <f t="shared" si="894"/>
        <v>0</v>
      </c>
      <c r="AA569" s="107"/>
      <c r="AB569" s="108">
        <f t="shared" si="895"/>
        <v>0</v>
      </c>
      <c r="AC569" s="107"/>
      <c r="AD569" s="108">
        <f t="shared" si="896"/>
        <v>0</v>
      </c>
      <c r="AE569" s="109">
        <f t="shared" si="897"/>
        <v>0</v>
      </c>
      <c r="AF569" s="110"/>
      <c r="AG569" s="111"/>
      <c r="AH569" s="109">
        <f t="shared" si="898"/>
        <v>0</v>
      </c>
      <c r="AJ569" s="111"/>
    </row>
    <row r="570" spans="1:36" x14ac:dyDescent="0.25">
      <c r="A570" s="101" t="str">
        <f t="shared" si="870"/>
        <v>N</v>
      </c>
      <c r="B570" s="32">
        <v>8305</v>
      </c>
      <c r="C570" s="27" t="s">
        <v>301</v>
      </c>
      <c r="D570" s="102"/>
      <c r="E570" s="103"/>
      <c r="F570" s="103"/>
      <c r="G570" s="104"/>
      <c r="H570" s="105"/>
      <c r="I570" s="106">
        <f t="shared" si="885"/>
        <v>0</v>
      </c>
      <c r="J570" s="29">
        <f t="shared" si="886"/>
        <v>0</v>
      </c>
      <c r="K570" s="107"/>
      <c r="L570" s="108">
        <f t="shared" si="887"/>
        <v>0</v>
      </c>
      <c r="M570" s="107"/>
      <c r="N570" s="108">
        <f t="shared" si="888"/>
        <v>0</v>
      </c>
      <c r="O570" s="107"/>
      <c r="P570" s="108">
        <f t="shared" si="889"/>
        <v>0</v>
      </c>
      <c r="Q570" s="107"/>
      <c r="R570" s="108">
        <f t="shared" si="890"/>
        <v>0</v>
      </c>
      <c r="S570" s="107"/>
      <c r="T570" s="108">
        <f t="shared" si="891"/>
        <v>0</v>
      </c>
      <c r="U570" s="107"/>
      <c r="V570" s="108">
        <f t="shared" si="892"/>
        <v>0</v>
      </c>
      <c r="W570" s="107"/>
      <c r="X570" s="108">
        <f t="shared" si="893"/>
        <v>0</v>
      </c>
      <c r="Y570" s="107"/>
      <c r="Z570" s="108">
        <f t="shared" si="894"/>
        <v>0</v>
      </c>
      <c r="AA570" s="107"/>
      <c r="AB570" s="108">
        <f t="shared" si="895"/>
        <v>0</v>
      </c>
      <c r="AC570" s="107"/>
      <c r="AD570" s="108">
        <f t="shared" si="896"/>
        <v>0</v>
      </c>
      <c r="AE570" s="109">
        <f t="shared" si="897"/>
        <v>0</v>
      </c>
      <c r="AF570" s="110"/>
      <c r="AG570" s="111"/>
      <c r="AH570" s="109">
        <f t="shared" si="898"/>
        <v>0</v>
      </c>
      <c r="AJ570" s="111"/>
    </row>
    <row r="571" spans="1:36" x14ac:dyDescent="0.25">
      <c r="A571" s="101" t="str">
        <f t="shared" si="870"/>
        <v>N</v>
      </c>
      <c r="B571" s="32">
        <v>8306</v>
      </c>
      <c r="C571" s="27" t="s">
        <v>517</v>
      </c>
      <c r="D571" s="102"/>
      <c r="E571" s="103"/>
      <c r="F571" s="103"/>
      <c r="G571" s="104"/>
      <c r="H571" s="105"/>
      <c r="I571" s="106">
        <f t="shared" si="885"/>
        <v>0</v>
      </c>
      <c r="J571" s="29">
        <f t="shared" si="886"/>
        <v>0</v>
      </c>
      <c r="K571" s="107"/>
      <c r="L571" s="108">
        <f t="shared" si="887"/>
        <v>0</v>
      </c>
      <c r="M571" s="107"/>
      <c r="N571" s="108">
        <f t="shared" si="888"/>
        <v>0</v>
      </c>
      <c r="O571" s="107"/>
      <c r="P571" s="108">
        <f t="shared" si="889"/>
        <v>0</v>
      </c>
      <c r="Q571" s="107"/>
      <c r="R571" s="108">
        <f t="shared" si="890"/>
        <v>0</v>
      </c>
      <c r="S571" s="107"/>
      <c r="T571" s="108">
        <f t="shared" si="891"/>
        <v>0</v>
      </c>
      <c r="U571" s="107"/>
      <c r="V571" s="108">
        <f t="shared" si="892"/>
        <v>0</v>
      </c>
      <c r="W571" s="107"/>
      <c r="X571" s="108">
        <f t="shared" si="893"/>
        <v>0</v>
      </c>
      <c r="Y571" s="107"/>
      <c r="Z571" s="108">
        <f t="shared" si="894"/>
        <v>0</v>
      </c>
      <c r="AA571" s="107"/>
      <c r="AB571" s="108">
        <f t="shared" si="895"/>
        <v>0</v>
      </c>
      <c r="AC571" s="107"/>
      <c r="AD571" s="108">
        <f t="shared" si="896"/>
        <v>0</v>
      </c>
      <c r="AE571" s="109">
        <f t="shared" si="897"/>
        <v>0</v>
      </c>
      <c r="AF571" s="110"/>
      <c r="AG571" s="111"/>
      <c r="AH571" s="109">
        <f t="shared" si="898"/>
        <v>0</v>
      </c>
      <c r="AJ571" s="111"/>
    </row>
    <row r="572" spans="1:36" x14ac:dyDescent="0.25">
      <c r="A572" s="101" t="str">
        <f t="shared" si="870"/>
        <v>N</v>
      </c>
      <c r="B572" s="32"/>
      <c r="C572" s="27"/>
      <c r="D572" s="114"/>
      <c r="E572" s="115"/>
      <c r="F572" s="115"/>
      <c r="G572" s="116"/>
      <c r="H572" s="116"/>
      <c r="I572" s="28"/>
      <c r="J572" s="29"/>
      <c r="K572" s="117"/>
      <c r="L572" s="108"/>
      <c r="M572" s="117"/>
      <c r="N572" s="108"/>
      <c r="O572" s="117"/>
      <c r="P572" s="108"/>
      <c r="Q572" s="117"/>
      <c r="R572" s="108"/>
      <c r="S572" s="117"/>
      <c r="T572" s="108"/>
      <c r="U572" s="117"/>
      <c r="V572" s="108"/>
      <c r="W572" s="117"/>
      <c r="X572" s="108"/>
      <c r="Y572" s="117"/>
      <c r="Z572" s="108"/>
      <c r="AA572" s="117"/>
      <c r="AB572" s="108"/>
      <c r="AC572" s="117"/>
      <c r="AD572" s="108"/>
      <c r="AE572" s="109"/>
      <c r="AF572" s="110"/>
      <c r="AG572" s="111"/>
      <c r="AH572" s="109"/>
      <c r="AJ572" s="111"/>
    </row>
    <row r="573" spans="1:36" s="10" customFormat="1" x14ac:dyDescent="0.25">
      <c r="A573" s="1" t="s">
        <v>424</v>
      </c>
      <c r="B573" s="39"/>
      <c r="C573" s="16" t="s">
        <v>518</v>
      </c>
      <c r="D573" s="93"/>
      <c r="E573" s="16"/>
      <c r="F573" s="16"/>
      <c r="G573" s="17"/>
      <c r="H573" s="17"/>
      <c r="I573" s="17"/>
      <c r="J573" s="19">
        <f t="shared" ref="J573" si="899">SUBTOTAL(9,J574:J578)</f>
        <v>0</v>
      </c>
      <c r="K573" s="94" t="str">
        <f>IF($J573=0,"%",+L573/$J573)</f>
        <v>%</v>
      </c>
      <c r="L573" s="95">
        <f t="shared" ref="L573:AE573" si="900">SUBTOTAL(9,L574:L578)</f>
        <v>0</v>
      </c>
      <c r="M573" s="94" t="str">
        <f>IF($J573=0,"%",+N573/$J573)</f>
        <v>%</v>
      </c>
      <c r="N573" s="95">
        <f t="shared" si="900"/>
        <v>0</v>
      </c>
      <c r="O573" s="94" t="str">
        <f>IF($J573=0,"%",+P573/$J573)</f>
        <v>%</v>
      </c>
      <c r="P573" s="95">
        <f t="shared" ref="P573" si="901">SUBTOTAL(9,P574:P578)</f>
        <v>0</v>
      </c>
      <c r="Q573" s="94" t="str">
        <f>IF($J573=0,"%",+R573/$J573)</f>
        <v>%</v>
      </c>
      <c r="R573" s="95">
        <f t="shared" ref="R573" si="902">SUBTOTAL(9,R574:R578)</f>
        <v>0</v>
      </c>
      <c r="S573" s="94" t="str">
        <f>IF($J573=0,"%",+T573/$J573)</f>
        <v>%</v>
      </c>
      <c r="T573" s="95">
        <f t="shared" ref="T573" si="903">SUBTOTAL(9,T574:T578)</f>
        <v>0</v>
      </c>
      <c r="U573" s="94" t="str">
        <f>IF($J573=0,"%",+V573/$J573)</f>
        <v>%</v>
      </c>
      <c r="V573" s="95">
        <f t="shared" ref="V573" si="904">SUBTOTAL(9,V574:V578)</f>
        <v>0</v>
      </c>
      <c r="W573" s="94" t="str">
        <f>IF($J573=0,"%",+X573/$J573)</f>
        <v>%</v>
      </c>
      <c r="X573" s="95">
        <f t="shared" ref="X573" si="905">SUBTOTAL(9,X574:X578)</f>
        <v>0</v>
      </c>
      <c r="Y573" s="94" t="str">
        <f>IF($J573=0,"%",+Z573/$J573)</f>
        <v>%</v>
      </c>
      <c r="Z573" s="95">
        <f t="shared" ref="Z573" si="906">SUBTOTAL(9,Z574:Z578)</f>
        <v>0</v>
      </c>
      <c r="AA573" s="94" t="str">
        <f>IF($J573=0,"%",+AB573/$J573)</f>
        <v>%</v>
      </c>
      <c r="AB573" s="95">
        <f t="shared" ref="AB573" si="907">SUBTOTAL(9,AB574:AB578)</f>
        <v>0</v>
      </c>
      <c r="AC573" s="94" t="str">
        <f>IF($J573=0,"%",+AD573/$J573)</f>
        <v>%</v>
      </c>
      <c r="AD573" s="95">
        <f t="shared" si="900"/>
        <v>0</v>
      </c>
      <c r="AE573" s="96">
        <f t="shared" si="900"/>
        <v>0</v>
      </c>
      <c r="AF573" s="8"/>
      <c r="AG573" s="4"/>
      <c r="AH573" s="96">
        <f t="shared" ref="AH573" si="908">SUBTOTAL(9,AH574:AH578)</f>
        <v>0</v>
      </c>
      <c r="AJ573" s="4"/>
    </row>
    <row r="574" spans="1:36" s="10" customFormat="1" x14ac:dyDescent="0.25">
      <c r="A574" s="1" t="str">
        <f>IF(AE574&gt;0,"Y",IF(AE574&lt;0,"Y","N"))</f>
        <v>N</v>
      </c>
      <c r="B574" s="21">
        <v>841</v>
      </c>
      <c r="C574" s="22" t="s">
        <v>302</v>
      </c>
      <c r="D574" s="97"/>
      <c r="E574" s="22"/>
      <c r="F574" s="22"/>
      <c r="G574" s="23"/>
      <c r="H574" s="23"/>
      <c r="I574" s="23"/>
      <c r="J574" s="24">
        <f>SUBTOTAL(9,J575:J578)</f>
        <v>0</v>
      </c>
      <c r="K574" s="98"/>
      <c r="L574" s="99">
        <f>SUBTOTAL(9,L575:L578)</f>
        <v>0</v>
      </c>
      <c r="M574" s="98"/>
      <c r="N574" s="99">
        <f>SUBTOTAL(9,N575:N578)</f>
        <v>0</v>
      </c>
      <c r="O574" s="98"/>
      <c r="P574" s="99">
        <f>SUBTOTAL(9,P575:P578)</f>
        <v>0</v>
      </c>
      <c r="Q574" s="98"/>
      <c r="R574" s="99">
        <f>SUBTOTAL(9,R575:R578)</f>
        <v>0</v>
      </c>
      <c r="S574" s="98"/>
      <c r="T574" s="99">
        <f>SUBTOTAL(9,T575:T578)</f>
        <v>0</v>
      </c>
      <c r="U574" s="98"/>
      <c r="V574" s="99">
        <f>SUBTOTAL(9,V575:V578)</f>
        <v>0</v>
      </c>
      <c r="W574" s="98"/>
      <c r="X574" s="99">
        <f>SUBTOTAL(9,X575:X578)</f>
        <v>0</v>
      </c>
      <c r="Y574" s="98"/>
      <c r="Z574" s="99">
        <f>SUBTOTAL(9,Z575:Z578)</f>
        <v>0</v>
      </c>
      <c r="AA574" s="98"/>
      <c r="AB574" s="99">
        <f>SUBTOTAL(9,AB575:AB578)</f>
        <v>0</v>
      </c>
      <c r="AC574" s="98"/>
      <c r="AD574" s="99">
        <f>SUBTOTAL(9,AD575:AD578)</f>
        <v>0</v>
      </c>
      <c r="AE574" s="100">
        <f>SUBTOTAL(9,AE575:AE578)</f>
        <v>0</v>
      </c>
      <c r="AF574" s="8"/>
      <c r="AG574" s="4"/>
      <c r="AH574" s="100">
        <f>SUBTOTAL(9,AH575:AH578)</f>
        <v>0</v>
      </c>
      <c r="AJ574" s="4"/>
    </row>
    <row r="575" spans="1:36" x14ac:dyDescent="0.25">
      <c r="A575" s="101" t="s">
        <v>431</v>
      </c>
      <c r="B575" s="32">
        <v>8410</v>
      </c>
      <c r="C575" s="27" t="s">
        <v>303</v>
      </c>
      <c r="D575" s="102"/>
      <c r="E575" s="103"/>
      <c r="F575" s="103"/>
      <c r="G575" s="104"/>
      <c r="H575" s="105"/>
      <c r="I575" s="106">
        <f t="shared" ref="I575:I577" si="909">IF(+H575&gt;0,+D575*H575,+D575*F575*H575)</f>
        <v>0</v>
      </c>
      <c r="J575" s="29">
        <f t="shared" ref="J575:J577" si="910">+I575/J$2</f>
        <v>0</v>
      </c>
      <c r="K575" s="107"/>
      <c r="L575" s="108">
        <f t="shared" ref="L575:L577" si="911">+$J575*K575</f>
        <v>0</v>
      </c>
      <c r="M575" s="107"/>
      <c r="N575" s="108">
        <f t="shared" ref="N575:N577" si="912">+$J575*M575</f>
        <v>0</v>
      </c>
      <c r="O575" s="107"/>
      <c r="P575" s="108">
        <f t="shared" ref="P575:P577" si="913">+$J575*O575</f>
        <v>0</v>
      </c>
      <c r="Q575" s="107"/>
      <c r="R575" s="108">
        <f t="shared" ref="R575:R577" si="914">+$J575*Q575</f>
        <v>0</v>
      </c>
      <c r="S575" s="107"/>
      <c r="T575" s="108">
        <f t="shared" ref="T575:T577" si="915">+$J575*S575</f>
        <v>0</v>
      </c>
      <c r="U575" s="107"/>
      <c r="V575" s="108">
        <f t="shared" ref="V575:V577" si="916">+$J575*U575</f>
        <v>0</v>
      </c>
      <c r="W575" s="107"/>
      <c r="X575" s="108">
        <f t="shared" ref="X575:X577" si="917">+$J575*W575</f>
        <v>0</v>
      </c>
      <c r="Y575" s="107"/>
      <c r="Z575" s="108">
        <f t="shared" ref="Z575:Z577" si="918">+$J575*Y575</f>
        <v>0</v>
      </c>
      <c r="AA575" s="107"/>
      <c r="AB575" s="108">
        <f t="shared" ref="AB575:AB577" si="919">+$J575*AA575</f>
        <v>0</v>
      </c>
      <c r="AC575" s="107"/>
      <c r="AD575" s="108">
        <f t="shared" ref="AD575:AD577" si="920">+$J575*AC575</f>
        <v>0</v>
      </c>
      <c r="AE575" s="109">
        <f t="shared" ref="AE575:AE577" si="921">+L575+N575+P575+R575+T575+V575+X575+Z575+AB575+AD575</f>
        <v>0</v>
      </c>
      <c r="AF575" s="110"/>
      <c r="AG575" s="111"/>
      <c r="AH575" s="109">
        <f t="shared" ref="AH575:AH577" si="922">+J575-AE575</f>
        <v>0</v>
      </c>
      <c r="AJ575" s="111"/>
    </row>
    <row r="576" spans="1:36" x14ac:dyDescent="0.25">
      <c r="A576" s="101" t="str">
        <f>IF(AE576&gt;0,"Y",IF(AE576&lt;0,"Y","N"))</f>
        <v>N</v>
      </c>
      <c r="B576" s="32">
        <v>8499</v>
      </c>
      <c r="C576" s="27" t="s">
        <v>519</v>
      </c>
      <c r="D576" s="102"/>
      <c r="E576" s="103"/>
      <c r="F576" s="103"/>
      <c r="G576" s="104"/>
      <c r="H576" s="105"/>
      <c r="I576" s="106">
        <f t="shared" si="909"/>
        <v>0</v>
      </c>
      <c r="J576" s="29">
        <f t="shared" si="910"/>
        <v>0</v>
      </c>
      <c r="K576" s="107"/>
      <c r="L576" s="108">
        <f t="shared" si="911"/>
        <v>0</v>
      </c>
      <c r="M576" s="107"/>
      <c r="N576" s="108">
        <f t="shared" si="912"/>
        <v>0</v>
      </c>
      <c r="O576" s="107"/>
      <c r="P576" s="108">
        <f t="shared" si="913"/>
        <v>0</v>
      </c>
      <c r="Q576" s="107"/>
      <c r="R576" s="108">
        <f t="shared" si="914"/>
        <v>0</v>
      </c>
      <c r="S576" s="107"/>
      <c r="T576" s="108">
        <f t="shared" si="915"/>
        <v>0</v>
      </c>
      <c r="U576" s="107"/>
      <c r="V576" s="108">
        <f t="shared" si="916"/>
        <v>0</v>
      </c>
      <c r="W576" s="107"/>
      <c r="X576" s="108">
        <f t="shared" si="917"/>
        <v>0</v>
      </c>
      <c r="Y576" s="107"/>
      <c r="Z576" s="108">
        <f t="shared" si="918"/>
        <v>0</v>
      </c>
      <c r="AA576" s="107"/>
      <c r="AB576" s="108">
        <f t="shared" si="919"/>
        <v>0</v>
      </c>
      <c r="AC576" s="107"/>
      <c r="AD576" s="108">
        <f t="shared" si="920"/>
        <v>0</v>
      </c>
      <c r="AE576" s="109">
        <f t="shared" si="921"/>
        <v>0</v>
      </c>
      <c r="AF576" s="110"/>
      <c r="AG576" s="111"/>
      <c r="AH576" s="109">
        <f t="shared" si="922"/>
        <v>0</v>
      </c>
      <c r="AJ576" s="111"/>
    </row>
    <row r="577" spans="1:36" x14ac:dyDescent="0.25">
      <c r="A577" s="101" t="str">
        <f>IF(AE577&gt;0,"Y",IF(AE577&lt;0,"Y","N"))</f>
        <v>N</v>
      </c>
      <c r="B577" s="32">
        <v>8501</v>
      </c>
      <c r="C577" s="27" t="s">
        <v>304</v>
      </c>
      <c r="D577" s="102"/>
      <c r="E577" s="103"/>
      <c r="F577" s="103"/>
      <c r="G577" s="104"/>
      <c r="H577" s="105"/>
      <c r="I577" s="106">
        <f t="shared" si="909"/>
        <v>0</v>
      </c>
      <c r="J577" s="29">
        <f t="shared" si="910"/>
        <v>0</v>
      </c>
      <c r="K577" s="107"/>
      <c r="L577" s="108">
        <f t="shared" si="911"/>
        <v>0</v>
      </c>
      <c r="M577" s="107"/>
      <c r="N577" s="108">
        <f t="shared" si="912"/>
        <v>0</v>
      </c>
      <c r="O577" s="107"/>
      <c r="P577" s="108">
        <f t="shared" si="913"/>
        <v>0</v>
      </c>
      <c r="Q577" s="107"/>
      <c r="R577" s="108">
        <f t="shared" si="914"/>
        <v>0</v>
      </c>
      <c r="S577" s="107"/>
      <c r="T577" s="108">
        <f t="shared" si="915"/>
        <v>0</v>
      </c>
      <c r="U577" s="107"/>
      <c r="V577" s="108">
        <f t="shared" si="916"/>
        <v>0</v>
      </c>
      <c r="W577" s="107"/>
      <c r="X577" s="108">
        <f t="shared" si="917"/>
        <v>0</v>
      </c>
      <c r="Y577" s="107"/>
      <c r="Z577" s="108">
        <f t="shared" si="918"/>
        <v>0</v>
      </c>
      <c r="AA577" s="107"/>
      <c r="AB577" s="108">
        <f t="shared" si="919"/>
        <v>0</v>
      </c>
      <c r="AC577" s="107"/>
      <c r="AD577" s="108">
        <f t="shared" si="920"/>
        <v>0</v>
      </c>
      <c r="AE577" s="109">
        <f t="shared" si="921"/>
        <v>0</v>
      </c>
      <c r="AF577" s="110"/>
      <c r="AG577" s="111"/>
      <c r="AH577" s="109">
        <f t="shared" si="922"/>
        <v>0</v>
      </c>
      <c r="AJ577" s="111"/>
    </row>
    <row r="578" spans="1:36" x14ac:dyDescent="0.25">
      <c r="A578" s="101" t="str">
        <f>IF(AE578&gt;0,"Y",IF(AE578&lt;0,"Y","N"))</f>
        <v>N</v>
      </c>
      <c r="B578" s="32"/>
      <c r="C578" s="27"/>
      <c r="D578" s="114"/>
      <c r="E578" s="115"/>
      <c r="F578" s="115"/>
      <c r="G578" s="116"/>
      <c r="H578" s="116"/>
      <c r="I578" s="28"/>
      <c r="J578" s="29"/>
      <c r="K578" s="117"/>
      <c r="L578" s="108"/>
      <c r="M578" s="117"/>
      <c r="N578" s="108"/>
      <c r="O578" s="117"/>
      <c r="P578" s="108"/>
      <c r="Q578" s="117"/>
      <c r="R578" s="108"/>
      <c r="S578" s="117"/>
      <c r="T578" s="108"/>
      <c r="U578" s="117"/>
      <c r="V578" s="108"/>
      <c r="W578" s="117"/>
      <c r="X578" s="108"/>
      <c r="Y578" s="117"/>
      <c r="Z578" s="108"/>
      <c r="AA578" s="117"/>
      <c r="AB578" s="108"/>
      <c r="AC578" s="117"/>
      <c r="AD578" s="108"/>
      <c r="AE578" s="109"/>
      <c r="AF578" s="110"/>
      <c r="AG578" s="111"/>
      <c r="AH578" s="109"/>
      <c r="AJ578" s="111"/>
    </row>
    <row r="579" spans="1:36" s="10" customFormat="1" x14ac:dyDescent="0.25">
      <c r="A579" s="1" t="s">
        <v>424</v>
      </c>
      <c r="B579" s="39"/>
      <c r="C579" s="16" t="s">
        <v>520</v>
      </c>
      <c r="D579" s="93"/>
      <c r="E579" s="16"/>
      <c r="F579" s="16"/>
      <c r="G579" s="17"/>
      <c r="H579" s="17"/>
      <c r="I579" s="17"/>
      <c r="J579" s="19">
        <f t="shared" ref="J579" si="923">SUBTOTAL(9,J580:J590)</f>
        <v>0</v>
      </c>
      <c r="K579" s="94" t="str">
        <f>IF($J579=0,"%",+L579/$J579)</f>
        <v>%</v>
      </c>
      <c r="L579" s="95">
        <f t="shared" ref="L579:AE579" si="924">SUBTOTAL(9,L580:L590)</f>
        <v>0</v>
      </c>
      <c r="M579" s="94" t="str">
        <f>IF($J579=0,"%",+N579/$J579)</f>
        <v>%</v>
      </c>
      <c r="N579" s="95">
        <f t="shared" si="924"/>
        <v>0</v>
      </c>
      <c r="O579" s="94" t="str">
        <f>IF($J579=0,"%",+P579/$J579)</f>
        <v>%</v>
      </c>
      <c r="P579" s="95">
        <f t="shared" ref="P579" si="925">SUBTOTAL(9,P580:P590)</f>
        <v>0</v>
      </c>
      <c r="Q579" s="94" t="str">
        <f>IF($J579=0,"%",+R579/$J579)</f>
        <v>%</v>
      </c>
      <c r="R579" s="95">
        <f t="shared" ref="R579" si="926">SUBTOTAL(9,R580:R590)</f>
        <v>0</v>
      </c>
      <c r="S579" s="94" t="str">
        <f>IF($J579=0,"%",+T579/$J579)</f>
        <v>%</v>
      </c>
      <c r="T579" s="95">
        <f t="shared" ref="T579" si="927">SUBTOTAL(9,T580:T590)</f>
        <v>0</v>
      </c>
      <c r="U579" s="94" t="str">
        <f>IF($J579=0,"%",+V579/$J579)</f>
        <v>%</v>
      </c>
      <c r="V579" s="95">
        <f t="shared" ref="V579" si="928">SUBTOTAL(9,V580:V590)</f>
        <v>0</v>
      </c>
      <c r="W579" s="94" t="str">
        <f>IF($J579=0,"%",+X579/$J579)</f>
        <v>%</v>
      </c>
      <c r="X579" s="95">
        <f t="shared" ref="X579" si="929">SUBTOTAL(9,X580:X590)</f>
        <v>0</v>
      </c>
      <c r="Y579" s="94" t="str">
        <f>IF($J579=0,"%",+Z579/$J579)</f>
        <v>%</v>
      </c>
      <c r="Z579" s="95">
        <f t="shared" ref="Z579" si="930">SUBTOTAL(9,Z580:Z590)</f>
        <v>0</v>
      </c>
      <c r="AA579" s="94" t="str">
        <f>IF($J579=0,"%",+AB579/$J579)</f>
        <v>%</v>
      </c>
      <c r="AB579" s="95">
        <f t="shared" ref="AB579" si="931">SUBTOTAL(9,AB580:AB590)</f>
        <v>0</v>
      </c>
      <c r="AC579" s="94" t="str">
        <f>IF($J579=0,"%",+AD579/$J579)</f>
        <v>%</v>
      </c>
      <c r="AD579" s="95">
        <f t="shared" si="924"/>
        <v>0</v>
      </c>
      <c r="AE579" s="96">
        <f t="shared" si="924"/>
        <v>0</v>
      </c>
      <c r="AF579" s="8"/>
      <c r="AG579" s="4"/>
      <c r="AH579" s="96">
        <f t="shared" ref="AH579" si="932">SUBTOTAL(9,AH580:AH590)</f>
        <v>0</v>
      </c>
      <c r="AJ579" s="4"/>
    </row>
    <row r="580" spans="1:36" s="10" customFormat="1" x14ac:dyDescent="0.25">
      <c r="A580" s="1" t="str">
        <f t="shared" ref="A580:A590" si="933">IF(AE580&gt;0,"Y",IF(AE580&lt;0,"Y","N"))</f>
        <v>N</v>
      </c>
      <c r="B580" s="21">
        <v>597</v>
      </c>
      <c r="C580" s="22" t="s">
        <v>305</v>
      </c>
      <c r="D580" s="97"/>
      <c r="E580" s="22"/>
      <c r="F580" s="22"/>
      <c r="G580" s="23"/>
      <c r="H580" s="23"/>
      <c r="I580" s="23"/>
      <c r="J580" s="24">
        <f>SUBTOTAL(9,J581:J582)</f>
        <v>0</v>
      </c>
      <c r="K580" s="98"/>
      <c r="L580" s="99">
        <f>SUBTOTAL(9,L581:L582)</f>
        <v>0</v>
      </c>
      <c r="M580" s="98"/>
      <c r="N580" s="99">
        <f>SUBTOTAL(9,N581:N582)</f>
        <v>0</v>
      </c>
      <c r="O580" s="98"/>
      <c r="P580" s="99">
        <f>SUBTOTAL(9,P581:P582)</f>
        <v>0</v>
      </c>
      <c r="Q580" s="98"/>
      <c r="R580" s="99">
        <f>SUBTOTAL(9,R581:R582)</f>
        <v>0</v>
      </c>
      <c r="S580" s="98"/>
      <c r="T580" s="99">
        <f>SUBTOTAL(9,T581:T582)</f>
        <v>0</v>
      </c>
      <c r="U580" s="98"/>
      <c r="V580" s="99">
        <f>SUBTOTAL(9,V581:V582)</f>
        <v>0</v>
      </c>
      <c r="W580" s="98"/>
      <c r="X580" s="99">
        <f>SUBTOTAL(9,X581:X582)</f>
        <v>0</v>
      </c>
      <c r="Y580" s="98"/>
      <c r="Z580" s="99">
        <f>SUBTOTAL(9,Z581:Z582)</f>
        <v>0</v>
      </c>
      <c r="AA580" s="98"/>
      <c r="AB580" s="99">
        <f>SUBTOTAL(9,AB581:AB582)</f>
        <v>0</v>
      </c>
      <c r="AC580" s="98"/>
      <c r="AD580" s="99">
        <f>SUBTOTAL(9,AD581:AD582)</f>
        <v>0</v>
      </c>
      <c r="AE580" s="100">
        <f>SUBTOTAL(9,AE581:AE582)</f>
        <v>0</v>
      </c>
      <c r="AF580" s="8"/>
      <c r="AG580" s="4"/>
      <c r="AH580" s="100">
        <f>SUBTOTAL(9,AH581:AH582)</f>
        <v>0</v>
      </c>
      <c r="AJ580" s="4"/>
    </row>
    <row r="581" spans="1:36" x14ac:dyDescent="0.25">
      <c r="A581" s="101" t="str">
        <f t="shared" si="933"/>
        <v>N</v>
      </c>
      <c r="B581" s="26">
        <v>597</v>
      </c>
      <c r="C581" s="27" t="s">
        <v>305</v>
      </c>
      <c r="D581" s="102"/>
      <c r="E581" s="103"/>
      <c r="F581" s="103"/>
      <c r="G581" s="104"/>
      <c r="H581" s="105"/>
      <c r="I581" s="106">
        <f t="shared" ref="I581:I582" si="934">IF(+H581&gt;0,+D581*H581,+D581*F581*H581)</f>
        <v>0</v>
      </c>
      <c r="J581" s="29">
        <f t="shared" ref="J581:J582" si="935">+I581/J$2</f>
        <v>0</v>
      </c>
      <c r="K581" s="107"/>
      <c r="L581" s="108">
        <f t="shared" ref="L581:L582" si="936">+$J581*K581</f>
        <v>0</v>
      </c>
      <c r="M581" s="107"/>
      <c r="N581" s="108">
        <f t="shared" ref="N581:N582" si="937">+$J581*M581</f>
        <v>0</v>
      </c>
      <c r="O581" s="107"/>
      <c r="P581" s="108">
        <f t="shared" ref="P581:P582" si="938">+$J581*O581</f>
        <v>0</v>
      </c>
      <c r="Q581" s="107"/>
      <c r="R581" s="108">
        <f t="shared" ref="R581:R582" si="939">+$J581*Q581</f>
        <v>0</v>
      </c>
      <c r="S581" s="107"/>
      <c r="T581" s="108">
        <f t="shared" ref="T581:T582" si="940">+$J581*S581</f>
        <v>0</v>
      </c>
      <c r="U581" s="107"/>
      <c r="V581" s="108">
        <f t="shared" ref="V581:V582" si="941">+$J581*U581</f>
        <v>0</v>
      </c>
      <c r="W581" s="107"/>
      <c r="X581" s="108">
        <f t="shared" ref="X581:X582" si="942">+$J581*W581</f>
        <v>0</v>
      </c>
      <c r="Y581" s="107"/>
      <c r="Z581" s="108">
        <f t="shared" ref="Z581:Z582" si="943">+$J581*Y581</f>
        <v>0</v>
      </c>
      <c r="AA581" s="107"/>
      <c r="AB581" s="108">
        <f t="shared" ref="AB581:AB582" si="944">+$J581*AA581</f>
        <v>0</v>
      </c>
      <c r="AC581" s="107"/>
      <c r="AD581" s="108">
        <f t="shared" ref="AD581:AD582" si="945">+$J581*AC581</f>
        <v>0</v>
      </c>
      <c r="AE581" s="109">
        <f t="shared" ref="AE581:AE582" si="946">+L581+N581+P581+R581+T581+V581+X581+Z581+AB581+AD581</f>
        <v>0</v>
      </c>
      <c r="AF581" s="110"/>
      <c r="AG581" s="111"/>
      <c r="AH581" s="109">
        <f t="shared" ref="AH581:AH582" si="947">+J581-AE581</f>
        <v>0</v>
      </c>
      <c r="AJ581" s="111"/>
    </row>
    <row r="582" spans="1:36" x14ac:dyDescent="0.25">
      <c r="A582" s="101" t="str">
        <f t="shared" si="933"/>
        <v>N</v>
      </c>
      <c r="B582" s="26">
        <v>5980</v>
      </c>
      <c r="C582" s="27" t="s">
        <v>305</v>
      </c>
      <c r="D582" s="102"/>
      <c r="E582" s="103"/>
      <c r="F582" s="103"/>
      <c r="G582" s="104"/>
      <c r="H582" s="105"/>
      <c r="I582" s="106">
        <f t="shared" si="934"/>
        <v>0</v>
      </c>
      <c r="J582" s="29">
        <f t="shared" si="935"/>
        <v>0</v>
      </c>
      <c r="K582" s="107"/>
      <c r="L582" s="108">
        <f t="shared" si="936"/>
        <v>0</v>
      </c>
      <c r="M582" s="107"/>
      <c r="N582" s="108">
        <f t="shared" si="937"/>
        <v>0</v>
      </c>
      <c r="O582" s="107"/>
      <c r="P582" s="108">
        <f t="shared" si="938"/>
        <v>0</v>
      </c>
      <c r="Q582" s="107"/>
      <c r="R582" s="108">
        <f t="shared" si="939"/>
        <v>0</v>
      </c>
      <c r="S582" s="107"/>
      <c r="T582" s="108">
        <f t="shared" si="940"/>
        <v>0</v>
      </c>
      <c r="U582" s="107"/>
      <c r="V582" s="108">
        <f t="shared" si="941"/>
        <v>0</v>
      </c>
      <c r="W582" s="107"/>
      <c r="X582" s="108">
        <f t="shared" si="942"/>
        <v>0</v>
      </c>
      <c r="Y582" s="107"/>
      <c r="Z582" s="108">
        <f t="shared" si="943"/>
        <v>0</v>
      </c>
      <c r="AA582" s="107"/>
      <c r="AB582" s="108">
        <f t="shared" si="944"/>
        <v>0</v>
      </c>
      <c r="AC582" s="107"/>
      <c r="AD582" s="108">
        <f t="shared" si="945"/>
        <v>0</v>
      </c>
      <c r="AE582" s="109">
        <f t="shared" si="946"/>
        <v>0</v>
      </c>
      <c r="AF582" s="110"/>
      <c r="AG582" s="111"/>
      <c r="AH582" s="109">
        <f t="shared" si="947"/>
        <v>0</v>
      </c>
      <c r="AJ582" s="111"/>
    </row>
    <row r="583" spans="1:36" x14ac:dyDescent="0.25">
      <c r="A583" s="101" t="str">
        <f t="shared" si="933"/>
        <v>N</v>
      </c>
      <c r="B583" s="32"/>
      <c r="C583" s="27"/>
      <c r="D583" s="114"/>
      <c r="E583" s="115"/>
      <c r="F583" s="115"/>
      <c r="G583" s="116"/>
      <c r="H583" s="116"/>
      <c r="I583" s="28"/>
      <c r="J583" s="29"/>
      <c r="K583" s="117"/>
      <c r="L583" s="108"/>
      <c r="M583" s="117"/>
      <c r="N583" s="108"/>
      <c r="O583" s="117"/>
      <c r="P583" s="108"/>
      <c r="Q583" s="117"/>
      <c r="R583" s="108"/>
      <c r="S583" s="117"/>
      <c r="T583" s="108"/>
      <c r="U583" s="117"/>
      <c r="V583" s="108"/>
      <c r="W583" s="117"/>
      <c r="X583" s="108"/>
      <c r="Y583" s="117"/>
      <c r="Z583" s="108"/>
      <c r="AA583" s="117"/>
      <c r="AB583" s="108"/>
      <c r="AC583" s="117"/>
      <c r="AD583" s="108"/>
      <c r="AE583" s="109"/>
      <c r="AF583" s="110"/>
      <c r="AG583" s="111"/>
      <c r="AH583" s="109"/>
      <c r="AJ583" s="111"/>
    </row>
    <row r="584" spans="1:36" s="10" customFormat="1" x14ac:dyDescent="0.25">
      <c r="A584" s="1" t="str">
        <f t="shared" si="933"/>
        <v>N</v>
      </c>
      <c r="B584" s="21">
        <v>598</v>
      </c>
      <c r="C584" s="22" t="s">
        <v>521</v>
      </c>
      <c r="D584" s="97"/>
      <c r="E584" s="22"/>
      <c r="F584" s="22"/>
      <c r="G584" s="23"/>
      <c r="H584" s="23"/>
      <c r="I584" s="23"/>
      <c r="J584" s="24">
        <f>SUBTOTAL(9,J585:J589)</f>
        <v>0</v>
      </c>
      <c r="K584" s="98"/>
      <c r="L584" s="99">
        <f>SUBTOTAL(9,L585:L589)</f>
        <v>0</v>
      </c>
      <c r="M584" s="98"/>
      <c r="N584" s="99">
        <f>SUBTOTAL(9,N585:N589)</f>
        <v>0</v>
      </c>
      <c r="O584" s="98"/>
      <c r="P584" s="99">
        <f>SUBTOTAL(9,P585:P589)</f>
        <v>0</v>
      </c>
      <c r="Q584" s="98"/>
      <c r="R584" s="99">
        <f>SUBTOTAL(9,R585:R589)</f>
        <v>0</v>
      </c>
      <c r="S584" s="98"/>
      <c r="T584" s="99">
        <f>SUBTOTAL(9,T585:T589)</f>
        <v>0</v>
      </c>
      <c r="U584" s="98"/>
      <c r="V584" s="99">
        <f>SUBTOTAL(9,V585:V589)</f>
        <v>0</v>
      </c>
      <c r="W584" s="98"/>
      <c r="X584" s="99">
        <f>SUBTOTAL(9,X585:X589)</f>
        <v>0</v>
      </c>
      <c r="Y584" s="98"/>
      <c r="Z584" s="99">
        <f>SUBTOTAL(9,Z585:Z589)</f>
        <v>0</v>
      </c>
      <c r="AA584" s="98"/>
      <c r="AB584" s="99">
        <f>SUBTOTAL(9,AB585:AB589)</f>
        <v>0</v>
      </c>
      <c r="AC584" s="98"/>
      <c r="AD584" s="99">
        <f>SUBTOTAL(9,AD585:AD589)</f>
        <v>0</v>
      </c>
      <c r="AE584" s="100">
        <f>SUBTOTAL(9,AE585:AE589)</f>
        <v>0</v>
      </c>
      <c r="AF584" s="8"/>
      <c r="AG584" s="4"/>
      <c r="AH584" s="100">
        <f>SUBTOTAL(9,AH585:AH589)</f>
        <v>0</v>
      </c>
      <c r="AJ584" s="4"/>
    </row>
    <row r="585" spans="1:36" x14ac:dyDescent="0.25">
      <c r="A585" s="101" t="str">
        <f t="shared" si="933"/>
        <v>N</v>
      </c>
      <c r="B585" s="26">
        <v>598</v>
      </c>
      <c r="C585" s="27" t="s">
        <v>521</v>
      </c>
      <c r="D585" s="102"/>
      <c r="E585" s="103"/>
      <c r="F585" s="103"/>
      <c r="G585" s="104"/>
      <c r="H585" s="105"/>
      <c r="I585" s="106">
        <f t="shared" ref="I585:I589" si="948">IF(+H585&gt;0,+D585*H585,+D585*F585*H585)</f>
        <v>0</v>
      </c>
      <c r="J585" s="29">
        <f t="shared" ref="J585:J589" si="949">+I585/J$2</f>
        <v>0</v>
      </c>
      <c r="K585" s="107"/>
      <c r="L585" s="108">
        <f t="shared" ref="L585:L589" si="950">+$J585*K585</f>
        <v>0</v>
      </c>
      <c r="M585" s="107"/>
      <c r="N585" s="108">
        <f t="shared" ref="N585:N589" si="951">+$J585*M585</f>
        <v>0</v>
      </c>
      <c r="O585" s="107"/>
      <c r="P585" s="108">
        <f t="shared" ref="P585:P589" si="952">+$J585*O585</f>
        <v>0</v>
      </c>
      <c r="Q585" s="107"/>
      <c r="R585" s="108">
        <f t="shared" ref="R585:R589" si="953">+$J585*Q585</f>
        <v>0</v>
      </c>
      <c r="S585" s="107"/>
      <c r="T585" s="108">
        <f t="shared" ref="T585:T589" si="954">+$J585*S585</f>
        <v>0</v>
      </c>
      <c r="U585" s="107"/>
      <c r="V585" s="108">
        <f t="shared" ref="V585:V589" si="955">+$J585*U585</f>
        <v>0</v>
      </c>
      <c r="W585" s="107"/>
      <c r="X585" s="108">
        <f t="shared" ref="X585:X589" si="956">+$J585*W585</f>
        <v>0</v>
      </c>
      <c r="Y585" s="107"/>
      <c r="Z585" s="108">
        <f t="shared" ref="Z585:Z589" si="957">+$J585*Y585</f>
        <v>0</v>
      </c>
      <c r="AA585" s="107"/>
      <c r="AB585" s="108">
        <f t="shared" ref="AB585:AB589" si="958">+$J585*AA585</f>
        <v>0</v>
      </c>
      <c r="AC585" s="107"/>
      <c r="AD585" s="108">
        <f t="shared" ref="AD585:AD589" si="959">+$J585*AC585</f>
        <v>0</v>
      </c>
      <c r="AE585" s="109">
        <f t="shared" ref="AE585:AE589" si="960">+L585+N585+P585+R585+T585+V585+X585+Z585+AB585+AD585</f>
        <v>0</v>
      </c>
      <c r="AF585" s="110"/>
      <c r="AG585" s="111"/>
      <c r="AH585" s="109">
        <f t="shared" ref="AH585:AH589" si="961">+J585-AE585</f>
        <v>0</v>
      </c>
      <c r="AJ585" s="111"/>
    </row>
    <row r="586" spans="1:36" x14ac:dyDescent="0.25">
      <c r="A586" s="101" t="str">
        <f t="shared" si="933"/>
        <v>N</v>
      </c>
      <c r="B586" s="26">
        <v>5981</v>
      </c>
      <c r="C586" s="27" t="s">
        <v>306</v>
      </c>
      <c r="D586" s="102"/>
      <c r="E586" s="103"/>
      <c r="F586" s="103"/>
      <c r="G586" s="104"/>
      <c r="H586" s="105"/>
      <c r="I586" s="106">
        <f t="shared" si="948"/>
        <v>0</v>
      </c>
      <c r="J586" s="29">
        <f t="shared" si="949"/>
        <v>0</v>
      </c>
      <c r="K586" s="107"/>
      <c r="L586" s="108">
        <f t="shared" si="950"/>
        <v>0</v>
      </c>
      <c r="M586" s="107"/>
      <c r="N586" s="108">
        <f t="shared" si="951"/>
        <v>0</v>
      </c>
      <c r="O586" s="107"/>
      <c r="P586" s="108">
        <f t="shared" si="952"/>
        <v>0</v>
      </c>
      <c r="Q586" s="107"/>
      <c r="R586" s="108">
        <f t="shared" si="953"/>
        <v>0</v>
      </c>
      <c r="S586" s="107"/>
      <c r="T586" s="108">
        <f t="shared" si="954"/>
        <v>0</v>
      </c>
      <c r="U586" s="107"/>
      <c r="V586" s="108">
        <f t="shared" si="955"/>
        <v>0</v>
      </c>
      <c r="W586" s="107"/>
      <c r="X586" s="108">
        <f t="shared" si="956"/>
        <v>0</v>
      </c>
      <c r="Y586" s="107"/>
      <c r="Z586" s="108">
        <f t="shared" si="957"/>
        <v>0</v>
      </c>
      <c r="AA586" s="107"/>
      <c r="AB586" s="108">
        <f t="shared" si="958"/>
        <v>0</v>
      </c>
      <c r="AC586" s="107"/>
      <c r="AD586" s="108">
        <f t="shared" si="959"/>
        <v>0</v>
      </c>
      <c r="AE586" s="109">
        <f t="shared" si="960"/>
        <v>0</v>
      </c>
      <c r="AF586" s="110"/>
      <c r="AG586" s="111"/>
      <c r="AH586" s="109">
        <f t="shared" si="961"/>
        <v>0</v>
      </c>
      <c r="AJ586" s="111"/>
    </row>
    <row r="587" spans="1:36" x14ac:dyDescent="0.25">
      <c r="A587" s="101" t="str">
        <f t="shared" si="933"/>
        <v>N</v>
      </c>
      <c r="B587" s="32">
        <v>5982</v>
      </c>
      <c r="C587" s="27" t="s">
        <v>307</v>
      </c>
      <c r="D587" s="102"/>
      <c r="E587" s="103"/>
      <c r="F587" s="103"/>
      <c r="G587" s="104"/>
      <c r="H587" s="105"/>
      <c r="I587" s="106">
        <f t="shared" si="948"/>
        <v>0</v>
      </c>
      <c r="J587" s="29">
        <f t="shared" si="949"/>
        <v>0</v>
      </c>
      <c r="K587" s="107"/>
      <c r="L587" s="108">
        <f t="shared" si="950"/>
        <v>0</v>
      </c>
      <c r="M587" s="107"/>
      <c r="N587" s="108">
        <f t="shared" si="951"/>
        <v>0</v>
      </c>
      <c r="O587" s="107"/>
      <c r="P587" s="108">
        <f t="shared" si="952"/>
        <v>0</v>
      </c>
      <c r="Q587" s="107"/>
      <c r="R587" s="108">
        <f t="shared" si="953"/>
        <v>0</v>
      </c>
      <c r="S587" s="107"/>
      <c r="T587" s="108">
        <f t="shared" si="954"/>
        <v>0</v>
      </c>
      <c r="U587" s="107"/>
      <c r="V587" s="108">
        <f t="shared" si="955"/>
        <v>0</v>
      </c>
      <c r="W587" s="107"/>
      <c r="X587" s="108">
        <f t="shared" si="956"/>
        <v>0</v>
      </c>
      <c r="Y587" s="107"/>
      <c r="Z587" s="108">
        <f t="shared" si="957"/>
        <v>0</v>
      </c>
      <c r="AA587" s="107"/>
      <c r="AB587" s="108">
        <f t="shared" si="958"/>
        <v>0</v>
      </c>
      <c r="AC587" s="107"/>
      <c r="AD587" s="108">
        <f t="shared" si="959"/>
        <v>0</v>
      </c>
      <c r="AE587" s="109">
        <f t="shared" si="960"/>
        <v>0</v>
      </c>
      <c r="AF587" s="110"/>
      <c r="AG587" s="111"/>
      <c r="AH587" s="109">
        <f t="shared" si="961"/>
        <v>0</v>
      </c>
      <c r="AJ587" s="111"/>
    </row>
    <row r="588" spans="1:36" x14ac:dyDescent="0.25">
      <c r="A588" s="101" t="str">
        <f t="shared" si="933"/>
        <v>N</v>
      </c>
      <c r="B588" s="32">
        <v>5983</v>
      </c>
      <c r="C588" s="27" t="s">
        <v>308</v>
      </c>
      <c r="D588" s="102"/>
      <c r="E588" s="103"/>
      <c r="F588" s="103"/>
      <c r="G588" s="104"/>
      <c r="H588" s="105"/>
      <c r="I588" s="106">
        <f t="shared" si="948"/>
        <v>0</v>
      </c>
      <c r="J588" s="29">
        <f t="shared" si="949"/>
        <v>0</v>
      </c>
      <c r="K588" s="107"/>
      <c r="L588" s="108">
        <f t="shared" si="950"/>
        <v>0</v>
      </c>
      <c r="M588" s="107"/>
      <c r="N588" s="108">
        <f t="shared" si="951"/>
        <v>0</v>
      </c>
      <c r="O588" s="107"/>
      <c r="P588" s="108">
        <f t="shared" si="952"/>
        <v>0</v>
      </c>
      <c r="Q588" s="107"/>
      <c r="R588" s="108">
        <f t="shared" si="953"/>
        <v>0</v>
      </c>
      <c r="S588" s="107"/>
      <c r="T588" s="108">
        <f t="shared" si="954"/>
        <v>0</v>
      </c>
      <c r="U588" s="107"/>
      <c r="V588" s="108">
        <f t="shared" si="955"/>
        <v>0</v>
      </c>
      <c r="W588" s="107"/>
      <c r="X588" s="108">
        <f t="shared" si="956"/>
        <v>0</v>
      </c>
      <c r="Y588" s="107"/>
      <c r="Z588" s="108">
        <f t="shared" si="957"/>
        <v>0</v>
      </c>
      <c r="AA588" s="107"/>
      <c r="AB588" s="108">
        <f t="shared" si="958"/>
        <v>0</v>
      </c>
      <c r="AC588" s="107"/>
      <c r="AD588" s="108">
        <f t="shared" si="959"/>
        <v>0</v>
      </c>
      <c r="AE588" s="109">
        <f t="shared" si="960"/>
        <v>0</v>
      </c>
      <c r="AF588" s="110"/>
      <c r="AG588" s="111"/>
      <c r="AH588" s="109">
        <f t="shared" si="961"/>
        <v>0</v>
      </c>
      <c r="AJ588" s="111"/>
    </row>
    <row r="589" spans="1:36" x14ac:dyDescent="0.25">
      <c r="A589" s="101" t="str">
        <f t="shared" si="933"/>
        <v>N</v>
      </c>
      <c r="B589" s="32">
        <v>5984</v>
      </c>
      <c r="C589" s="27" t="s">
        <v>522</v>
      </c>
      <c r="D589" s="102"/>
      <c r="E589" s="103"/>
      <c r="F589" s="103"/>
      <c r="G589" s="104"/>
      <c r="H589" s="105"/>
      <c r="I589" s="106">
        <f t="shared" si="948"/>
        <v>0</v>
      </c>
      <c r="J589" s="29">
        <f t="shared" si="949"/>
        <v>0</v>
      </c>
      <c r="K589" s="107"/>
      <c r="L589" s="108">
        <f t="shared" si="950"/>
        <v>0</v>
      </c>
      <c r="M589" s="107"/>
      <c r="N589" s="108">
        <f t="shared" si="951"/>
        <v>0</v>
      </c>
      <c r="O589" s="107"/>
      <c r="P589" s="108">
        <f t="shared" si="952"/>
        <v>0</v>
      </c>
      <c r="Q589" s="107"/>
      <c r="R589" s="108">
        <f t="shared" si="953"/>
        <v>0</v>
      </c>
      <c r="S589" s="107"/>
      <c r="T589" s="108">
        <f t="shared" si="954"/>
        <v>0</v>
      </c>
      <c r="U589" s="107"/>
      <c r="V589" s="108">
        <f t="shared" si="955"/>
        <v>0</v>
      </c>
      <c r="W589" s="107"/>
      <c r="X589" s="108">
        <f t="shared" si="956"/>
        <v>0</v>
      </c>
      <c r="Y589" s="107"/>
      <c r="Z589" s="108">
        <f t="shared" si="957"/>
        <v>0</v>
      </c>
      <c r="AA589" s="107"/>
      <c r="AB589" s="108">
        <f t="shared" si="958"/>
        <v>0</v>
      </c>
      <c r="AC589" s="107"/>
      <c r="AD589" s="108">
        <f t="shared" si="959"/>
        <v>0</v>
      </c>
      <c r="AE589" s="109">
        <f t="shared" si="960"/>
        <v>0</v>
      </c>
      <c r="AF589" s="110"/>
      <c r="AG589" s="111"/>
      <c r="AH589" s="109">
        <f t="shared" si="961"/>
        <v>0</v>
      </c>
      <c r="AJ589" s="111"/>
    </row>
    <row r="590" spans="1:36" x14ac:dyDescent="0.25">
      <c r="A590" s="101" t="str">
        <f t="shared" si="933"/>
        <v>N</v>
      </c>
      <c r="B590" s="33"/>
      <c r="C590" s="34"/>
      <c r="D590" s="119"/>
      <c r="E590" s="120"/>
      <c r="F590" s="120"/>
      <c r="G590" s="111"/>
      <c r="H590" s="111"/>
      <c r="I590" s="4"/>
      <c r="J590" s="4"/>
      <c r="K590" s="135"/>
      <c r="L590" s="136"/>
      <c r="M590" s="135"/>
      <c r="N590" s="136"/>
      <c r="O590" s="135"/>
      <c r="P590" s="136"/>
      <c r="Q590" s="135"/>
      <c r="R590" s="136"/>
      <c r="S590" s="135"/>
      <c r="T590" s="136"/>
      <c r="U590" s="135"/>
      <c r="V590" s="136"/>
      <c r="W590" s="135"/>
      <c r="X590" s="136"/>
      <c r="Y590" s="135"/>
      <c r="Z590" s="136"/>
      <c r="AA590" s="135"/>
      <c r="AB590" s="136"/>
      <c r="AC590" s="135"/>
      <c r="AD590" s="136"/>
      <c r="AE590" s="132"/>
      <c r="AF590" s="110"/>
      <c r="AG590" s="111"/>
      <c r="AH590" s="132"/>
      <c r="AJ590" s="111"/>
    </row>
    <row r="591" spans="1:36" s="10" customFormat="1" x14ac:dyDescent="0.25">
      <c r="A591" s="1" t="s">
        <v>424</v>
      </c>
      <c r="B591" s="39"/>
      <c r="C591" s="16" t="s">
        <v>523</v>
      </c>
      <c r="D591" s="93"/>
      <c r="E591" s="16"/>
      <c r="F591" s="16"/>
      <c r="G591" s="17"/>
      <c r="H591" s="17"/>
      <c r="I591" s="17"/>
      <c r="J591" s="19">
        <f t="shared" ref="J591" si="962">SUBTOTAL(9,J592:J596)</f>
        <v>0</v>
      </c>
      <c r="K591" s="94" t="str">
        <f>IF($J591=0,"%",+L591/$J591)</f>
        <v>%</v>
      </c>
      <c r="L591" s="95">
        <f t="shared" ref="L591:AE591" si="963">SUBTOTAL(9,L592:L596)</f>
        <v>0</v>
      </c>
      <c r="M591" s="94" t="str">
        <f>IF($J591=0,"%",+N591/$J591)</f>
        <v>%</v>
      </c>
      <c r="N591" s="95">
        <f t="shared" si="963"/>
        <v>0</v>
      </c>
      <c r="O591" s="94" t="str">
        <f>IF($J591=0,"%",+P591/$J591)</f>
        <v>%</v>
      </c>
      <c r="P591" s="95">
        <f t="shared" ref="P591" si="964">SUBTOTAL(9,P592:P596)</f>
        <v>0</v>
      </c>
      <c r="Q591" s="94" t="str">
        <f>IF($J591=0,"%",+R591/$J591)</f>
        <v>%</v>
      </c>
      <c r="R591" s="95">
        <f t="shared" ref="R591" si="965">SUBTOTAL(9,R592:R596)</f>
        <v>0</v>
      </c>
      <c r="S591" s="94" t="str">
        <f>IF($J591=0,"%",+T591/$J591)</f>
        <v>%</v>
      </c>
      <c r="T591" s="95">
        <f t="shared" ref="T591" si="966">SUBTOTAL(9,T592:T596)</f>
        <v>0</v>
      </c>
      <c r="U591" s="94" t="str">
        <f>IF($J591=0,"%",+V591/$J591)</f>
        <v>%</v>
      </c>
      <c r="V591" s="95">
        <f t="shared" ref="V591" si="967">SUBTOTAL(9,V592:V596)</f>
        <v>0</v>
      </c>
      <c r="W591" s="94" t="str">
        <f>IF($J591=0,"%",+X591/$J591)</f>
        <v>%</v>
      </c>
      <c r="X591" s="95">
        <f t="shared" ref="X591" si="968">SUBTOTAL(9,X592:X596)</f>
        <v>0</v>
      </c>
      <c r="Y591" s="94" t="str">
        <f>IF($J591=0,"%",+Z591/$J591)</f>
        <v>%</v>
      </c>
      <c r="Z591" s="95">
        <f t="shared" ref="Z591" si="969">SUBTOTAL(9,Z592:Z596)</f>
        <v>0</v>
      </c>
      <c r="AA591" s="94" t="str">
        <f>IF($J591=0,"%",+AB591/$J591)</f>
        <v>%</v>
      </c>
      <c r="AB591" s="95">
        <f t="shared" ref="AB591" si="970">SUBTOTAL(9,AB592:AB596)</f>
        <v>0</v>
      </c>
      <c r="AC591" s="94" t="str">
        <f>IF($J591=0,"%",+AD591/$J591)</f>
        <v>%</v>
      </c>
      <c r="AD591" s="95">
        <f t="shared" si="963"/>
        <v>0</v>
      </c>
      <c r="AE591" s="96">
        <f t="shared" si="963"/>
        <v>0</v>
      </c>
      <c r="AF591" s="8"/>
      <c r="AG591" s="4"/>
      <c r="AH591" s="96">
        <f t="shared" ref="AH591" si="971">SUBTOTAL(9,AH592:AH596)</f>
        <v>0</v>
      </c>
      <c r="AJ591" s="4"/>
    </row>
    <row r="592" spans="1:36" s="10" customFormat="1" x14ac:dyDescent="0.25">
      <c r="A592" s="1" t="str">
        <f>IF(AE592&gt;0,"Y",IF(AE592&lt;0,"Y","N"))</f>
        <v>N</v>
      </c>
      <c r="B592" s="21">
        <v>899</v>
      </c>
      <c r="C592" s="22" t="s">
        <v>309</v>
      </c>
      <c r="D592" s="97"/>
      <c r="E592" s="22"/>
      <c r="F592" s="22"/>
      <c r="G592" s="24"/>
      <c r="H592" s="24"/>
      <c r="I592" s="24"/>
      <c r="J592" s="24">
        <f>SUBTOTAL(9,J593:J596)</f>
        <v>0</v>
      </c>
      <c r="K592" s="98"/>
      <c r="L592" s="99">
        <f>SUBTOTAL(9,L593:L596)</f>
        <v>0</v>
      </c>
      <c r="M592" s="98"/>
      <c r="N592" s="99">
        <f>SUBTOTAL(9,N593:N596)</f>
        <v>0</v>
      </c>
      <c r="O592" s="98"/>
      <c r="P592" s="99">
        <f>SUBTOTAL(9,P593:P596)</f>
        <v>0</v>
      </c>
      <c r="Q592" s="98"/>
      <c r="R592" s="99">
        <f>SUBTOTAL(9,R593:R596)</f>
        <v>0</v>
      </c>
      <c r="S592" s="98"/>
      <c r="T592" s="99">
        <f>SUBTOTAL(9,T593:T596)</f>
        <v>0</v>
      </c>
      <c r="U592" s="98"/>
      <c r="V592" s="99">
        <f>SUBTOTAL(9,V593:V596)</f>
        <v>0</v>
      </c>
      <c r="W592" s="98"/>
      <c r="X592" s="99">
        <f>SUBTOTAL(9,X593:X596)</f>
        <v>0</v>
      </c>
      <c r="Y592" s="98"/>
      <c r="Z592" s="99">
        <f>SUBTOTAL(9,Z593:Z596)</f>
        <v>0</v>
      </c>
      <c r="AA592" s="98"/>
      <c r="AB592" s="99">
        <f>SUBTOTAL(9,AB593:AB596)</f>
        <v>0</v>
      </c>
      <c r="AC592" s="98"/>
      <c r="AD592" s="99">
        <f>SUBTOTAL(9,AD593:AD596)</f>
        <v>0</v>
      </c>
      <c r="AE592" s="100">
        <f>SUBTOTAL(9,AE593:AE596)</f>
        <v>0</v>
      </c>
      <c r="AF592" s="8"/>
      <c r="AG592" s="4"/>
      <c r="AH592" s="100">
        <f>SUBTOTAL(9,AH593:AH596)</f>
        <v>0</v>
      </c>
      <c r="AJ592" s="4"/>
    </row>
    <row r="593" spans="1:36" x14ac:dyDescent="0.25">
      <c r="A593" s="101" t="str">
        <f>IF(AE593&gt;0,"Y",IF(AE593&lt;0,"Y","N"))</f>
        <v>N</v>
      </c>
      <c r="B593" s="26">
        <v>8997</v>
      </c>
      <c r="C593" s="27" t="s">
        <v>310</v>
      </c>
      <c r="D593" s="102"/>
      <c r="E593" s="103"/>
      <c r="F593" s="103"/>
      <c r="G593" s="104"/>
      <c r="H593" s="105"/>
      <c r="I593" s="106">
        <f t="shared" ref="I593:I595" si="972">IF(+H593&gt;0,+D593*H593,+D593*F593*H593)</f>
        <v>0</v>
      </c>
      <c r="J593" s="29">
        <f t="shared" ref="J593:J595" si="973">+I593/J$2</f>
        <v>0</v>
      </c>
      <c r="K593" s="107"/>
      <c r="L593" s="108">
        <f t="shared" ref="L593:L595" si="974">+$J593*K593</f>
        <v>0</v>
      </c>
      <c r="M593" s="107"/>
      <c r="N593" s="108">
        <f t="shared" ref="N593:N595" si="975">+$J593*M593</f>
        <v>0</v>
      </c>
      <c r="O593" s="107"/>
      <c r="P593" s="108">
        <f t="shared" ref="P593:P595" si="976">+$J593*O593</f>
        <v>0</v>
      </c>
      <c r="Q593" s="107"/>
      <c r="R593" s="108">
        <f t="shared" ref="R593:R595" si="977">+$J593*Q593</f>
        <v>0</v>
      </c>
      <c r="S593" s="107"/>
      <c r="T593" s="108">
        <f t="shared" ref="T593:T595" si="978">+$J593*S593</f>
        <v>0</v>
      </c>
      <c r="U593" s="107"/>
      <c r="V593" s="108">
        <f t="shared" ref="V593:V595" si="979">+$J593*U593</f>
        <v>0</v>
      </c>
      <c r="W593" s="107"/>
      <c r="X593" s="108">
        <f t="shared" ref="X593:X595" si="980">+$J593*W593</f>
        <v>0</v>
      </c>
      <c r="Y593" s="107"/>
      <c r="Z593" s="108">
        <f t="shared" ref="Z593:Z595" si="981">+$J593*Y593</f>
        <v>0</v>
      </c>
      <c r="AA593" s="107"/>
      <c r="AB593" s="108">
        <f t="shared" ref="AB593:AB595" si="982">+$J593*AA593</f>
        <v>0</v>
      </c>
      <c r="AC593" s="107"/>
      <c r="AD593" s="108">
        <f t="shared" ref="AD593:AD595" si="983">+$J593*AC593</f>
        <v>0</v>
      </c>
      <c r="AE593" s="109">
        <f t="shared" ref="AE593:AE595" si="984">+L593+N593+P593+R593+T593+V593+X593+Z593+AB593+AD593</f>
        <v>0</v>
      </c>
      <c r="AF593" s="110"/>
      <c r="AG593" s="111"/>
      <c r="AH593" s="109">
        <f t="shared" ref="AH593:AH595" si="985">+J593-AE593</f>
        <v>0</v>
      </c>
      <c r="AJ593" s="111"/>
    </row>
    <row r="594" spans="1:36" x14ac:dyDescent="0.25">
      <c r="A594" s="101" t="str">
        <f>IF(AE594&gt;0,"Y",IF(AE594&lt;0,"Y","N"))</f>
        <v>N</v>
      </c>
      <c r="B594" s="26">
        <v>8998</v>
      </c>
      <c r="C594" s="27" t="s">
        <v>524</v>
      </c>
      <c r="D594" s="102"/>
      <c r="E594" s="103"/>
      <c r="F594" s="103"/>
      <c r="G594" s="104"/>
      <c r="H594" s="105"/>
      <c r="I594" s="106">
        <f t="shared" si="972"/>
        <v>0</v>
      </c>
      <c r="J594" s="29">
        <f t="shared" si="973"/>
        <v>0</v>
      </c>
      <c r="K594" s="107"/>
      <c r="L594" s="108">
        <f t="shared" si="974"/>
        <v>0</v>
      </c>
      <c r="M594" s="107"/>
      <c r="N594" s="108">
        <f t="shared" si="975"/>
        <v>0</v>
      </c>
      <c r="O594" s="107"/>
      <c r="P594" s="108">
        <f t="shared" si="976"/>
        <v>0</v>
      </c>
      <c r="Q594" s="107"/>
      <c r="R594" s="108">
        <f t="shared" si="977"/>
        <v>0</v>
      </c>
      <c r="S594" s="107"/>
      <c r="T594" s="108">
        <f t="shared" si="978"/>
        <v>0</v>
      </c>
      <c r="U594" s="107"/>
      <c r="V594" s="108">
        <f t="shared" si="979"/>
        <v>0</v>
      </c>
      <c r="W594" s="107"/>
      <c r="X594" s="108">
        <f t="shared" si="980"/>
        <v>0</v>
      </c>
      <c r="Y594" s="107"/>
      <c r="Z594" s="108">
        <f t="shared" si="981"/>
        <v>0</v>
      </c>
      <c r="AA594" s="107"/>
      <c r="AB594" s="108">
        <f t="shared" si="982"/>
        <v>0</v>
      </c>
      <c r="AC594" s="107"/>
      <c r="AD594" s="108">
        <f t="shared" si="983"/>
        <v>0</v>
      </c>
      <c r="AE594" s="109">
        <f t="shared" si="984"/>
        <v>0</v>
      </c>
      <c r="AF594" s="110"/>
      <c r="AG594" s="111"/>
      <c r="AH594" s="109">
        <f t="shared" si="985"/>
        <v>0</v>
      </c>
      <c r="AJ594" s="111"/>
    </row>
    <row r="595" spans="1:36" x14ac:dyDescent="0.25">
      <c r="A595" s="101" t="str">
        <f>IF(AE595&gt;0,"Y",IF(AE595&lt;0,"Y","N"))</f>
        <v>N</v>
      </c>
      <c r="B595" s="26">
        <v>8999</v>
      </c>
      <c r="C595" s="27" t="s">
        <v>525</v>
      </c>
      <c r="D595" s="102"/>
      <c r="E595" s="103"/>
      <c r="F595" s="103"/>
      <c r="G595" s="104"/>
      <c r="H595" s="105"/>
      <c r="I595" s="106">
        <f t="shared" si="972"/>
        <v>0</v>
      </c>
      <c r="J595" s="29">
        <f t="shared" si="973"/>
        <v>0</v>
      </c>
      <c r="K595" s="107"/>
      <c r="L595" s="108">
        <f t="shared" si="974"/>
        <v>0</v>
      </c>
      <c r="M595" s="107"/>
      <c r="N595" s="108">
        <f t="shared" si="975"/>
        <v>0</v>
      </c>
      <c r="O595" s="107"/>
      <c r="P595" s="108">
        <f t="shared" si="976"/>
        <v>0</v>
      </c>
      <c r="Q595" s="107"/>
      <c r="R595" s="108">
        <f t="shared" si="977"/>
        <v>0</v>
      </c>
      <c r="S595" s="107"/>
      <c r="T595" s="108">
        <f t="shared" si="978"/>
        <v>0</v>
      </c>
      <c r="U595" s="107"/>
      <c r="V595" s="108">
        <f t="shared" si="979"/>
        <v>0</v>
      </c>
      <c r="W595" s="107"/>
      <c r="X595" s="108">
        <f t="shared" si="980"/>
        <v>0</v>
      </c>
      <c r="Y595" s="107"/>
      <c r="Z595" s="108">
        <f t="shared" si="981"/>
        <v>0</v>
      </c>
      <c r="AA595" s="107"/>
      <c r="AB595" s="108">
        <f t="shared" si="982"/>
        <v>0</v>
      </c>
      <c r="AC595" s="107"/>
      <c r="AD595" s="108">
        <f t="shared" si="983"/>
        <v>0</v>
      </c>
      <c r="AE595" s="109">
        <f t="shared" si="984"/>
        <v>0</v>
      </c>
      <c r="AF595" s="110"/>
      <c r="AG595" s="111"/>
      <c r="AH595" s="109">
        <f t="shared" si="985"/>
        <v>0</v>
      </c>
      <c r="AJ595" s="111"/>
    </row>
    <row r="596" spans="1:36" x14ac:dyDescent="0.25">
      <c r="A596" s="101" t="str">
        <f t="shared" ref="A596:A601" si="986">IF(AE596&gt;0,"Y",IF(AE596&lt;0,"Y","N"))</f>
        <v>N</v>
      </c>
      <c r="B596" s="33"/>
      <c r="C596" s="34"/>
      <c r="D596" s="119"/>
      <c r="E596" s="120"/>
      <c r="F596" s="120"/>
      <c r="G596" s="111"/>
      <c r="H596" s="111"/>
      <c r="I596" s="4"/>
      <c r="J596" s="4"/>
      <c r="K596" s="135"/>
      <c r="L596" s="136"/>
      <c r="M596" s="135"/>
      <c r="N596" s="136"/>
      <c r="O596" s="135"/>
      <c r="P596" s="136"/>
      <c r="Q596" s="135"/>
      <c r="R596" s="136"/>
      <c r="S596" s="135"/>
      <c r="T596" s="136"/>
      <c r="U596" s="135"/>
      <c r="V596" s="136"/>
      <c r="W596" s="135"/>
      <c r="X596" s="136"/>
      <c r="Y596" s="135"/>
      <c r="Z596" s="136"/>
      <c r="AA596" s="135"/>
      <c r="AB596" s="136"/>
      <c r="AC596" s="135"/>
      <c r="AD596" s="136"/>
      <c r="AE596" s="132"/>
      <c r="AF596" s="110"/>
      <c r="AG596" s="111"/>
      <c r="AH596" s="132"/>
      <c r="AJ596" s="111"/>
    </row>
    <row r="597" spans="1:36" s="10" customFormat="1" x14ac:dyDescent="0.25">
      <c r="A597" s="1" t="str">
        <f t="shared" si="986"/>
        <v>Y</v>
      </c>
      <c r="B597" s="43"/>
      <c r="C597" s="44" t="s">
        <v>900</v>
      </c>
      <c r="D597" s="138"/>
      <c r="E597" s="44"/>
      <c r="F597" s="44"/>
      <c r="G597" s="45"/>
      <c r="H597" s="45"/>
      <c r="I597" s="47">
        <f>ROUND(SUBTOTAL(9,I4:I590),0)</f>
        <v>5346329</v>
      </c>
      <c r="J597" s="47">
        <f>ROUND(SUBTOTAL(9,J4:J590),0)</f>
        <v>5346329</v>
      </c>
      <c r="K597" s="139"/>
      <c r="L597" s="140">
        <f>ROUND(SUBTOTAL(9,L4:L590),0)</f>
        <v>1718979</v>
      </c>
      <c r="M597" s="139"/>
      <c r="N597" s="140">
        <f>SUBTOTAL(9,N4:N590)</f>
        <v>2722210.9511251617</v>
      </c>
      <c r="O597" s="139"/>
      <c r="P597" s="140">
        <f>SUBTOTAL(9,P4:P590)</f>
        <v>900572.03201935499</v>
      </c>
      <c r="Q597" s="139"/>
      <c r="R597" s="140">
        <f>SUBTOTAL(9,R4:R590)</f>
        <v>0</v>
      </c>
      <c r="S597" s="139"/>
      <c r="T597" s="140">
        <f>SUBTOTAL(9,T4:T590)</f>
        <v>0</v>
      </c>
      <c r="U597" s="139"/>
      <c r="V597" s="140">
        <f>SUBTOTAL(9,V4:V590)</f>
        <v>0</v>
      </c>
      <c r="W597" s="139"/>
      <c r="X597" s="140">
        <f>SUBTOTAL(9,X4:X590)</f>
        <v>0</v>
      </c>
      <c r="Y597" s="139"/>
      <c r="Z597" s="140">
        <f>SUBTOTAL(9,Z4:Z590)</f>
        <v>0</v>
      </c>
      <c r="AA597" s="139"/>
      <c r="AB597" s="140">
        <f>SUBTOTAL(9,AB4:AB590)</f>
        <v>0</v>
      </c>
      <c r="AC597" s="139"/>
      <c r="AD597" s="140">
        <f>SUBTOTAL(9,AD4:AD590)</f>
        <v>0</v>
      </c>
      <c r="AE597" s="141">
        <f>SUBTOTAL(9,AE4:AE590)</f>
        <v>5341762.1395985447</v>
      </c>
      <c r="AF597" s="48"/>
      <c r="AG597" s="4"/>
      <c r="AH597" s="141">
        <f>SUBTOTAL(9,AH4:AH590)</f>
        <v>4566.4999999999982</v>
      </c>
      <c r="AJ597" s="4"/>
    </row>
    <row r="598" spans="1:36" x14ac:dyDescent="0.25">
      <c r="A598" s="101" t="str">
        <f t="shared" si="986"/>
        <v>N</v>
      </c>
      <c r="B598" s="49"/>
      <c r="C598" s="50"/>
      <c r="D598" s="142"/>
      <c r="E598" s="143"/>
      <c r="F598" s="143"/>
      <c r="G598" s="143"/>
      <c r="H598" s="143"/>
      <c r="I598" s="50"/>
      <c r="J598" s="51"/>
      <c r="K598" s="144"/>
      <c r="L598" s="51"/>
      <c r="M598" s="144"/>
      <c r="N598" s="51"/>
      <c r="O598" s="144"/>
      <c r="P598" s="51"/>
      <c r="Q598" s="144"/>
      <c r="R598" s="51"/>
      <c r="S598" s="144"/>
      <c r="T598" s="51"/>
      <c r="U598" s="144"/>
      <c r="V598" s="51"/>
      <c r="W598" s="144"/>
      <c r="X598" s="51"/>
      <c r="Y598" s="144"/>
      <c r="Z598" s="51"/>
      <c r="AA598" s="144"/>
      <c r="AB598" s="51"/>
      <c r="AC598" s="144"/>
      <c r="AD598" s="51"/>
      <c r="AE598" s="145"/>
      <c r="AF598" s="110"/>
      <c r="AG598" s="146"/>
      <c r="AH598" s="145"/>
      <c r="AJ598" s="111"/>
    </row>
    <row r="599" spans="1:36" s="10" customFormat="1" x14ac:dyDescent="0.25">
      <c r="A599" s="1" t="str">
        <f t="shared" si="986"/>
        <v>Y</v>
      </c>
      <c r="B599" s="43"/>
      <c r="C599" s="53" t="s">
        <v>901</v>
      </c>
      <c r="D599" s="147"/>
      <c r="E599" s="53"/>
      <c r="F599" s="53"/>
      <c r="G599" s="54">
        <v>7.0000000000000007E-2</v>
      </c>
      <c r="H599" s="54"/>
      <c r="I599" s="56">
        <f>ROUNDDOWN(+I597*0.07,0)</f>
        <v>374243</v>
      </c>
      <c r="J599" s="56">
        <f>ROUNDDOWN(+J597*0.07,0)</f>
        <v>374243</v>
      </c>
      <c r="K599" s="56"/>
      <c r="L599" s="56"/>
      <c r="M599" s="56"/>
      <c r="N599" s="56"/>
      <c r="O599" s="56"/>
      <c r="P599" s="56"/>
      <c r="Q599" s="56"/>
      <c r="R599" s="56"/>
      <c r="S599" s="56"/>
      <c r="T599" s="56"/>
      <c r="U599" s="56"/>
      <c r="V599" s="56"/>
      <c r="W599" s="56"/>
      <c r="X599" s="56"/>
      <c r="Y599" s="56"/>
      <c r="Z599" s="56"/>
      <c r="AA599" s="56"/>
      <c r="AB599" s="56"/>
      <c r="AC599" s="56"/>
      <c r="AD599" s="56"/>
      <c r="AE599" s="56">
        <f>ROUNDDOWN(+AE597*0.07,0)</f>
        <v>373923</v>
      </c>
      <c r="AF599" s="48"/>
      <c r="AG599" s="36"/>
      <c r="AH599" s="56">
        <f>ROUNDDOWN(+AH597*0.07,0)</f>
        <v>319</v>
      </c>
      <c r="AJ599" s="4"/>
    </row>
    <row r="600" spans="1:36" x14ac:dyDescent="0.25">
      <c r="A600" s="101" t="str">
        <f t="shared" si="986"/>
        <v>N</v>
      </c>
      <c r="B600" s="33"/>
      <c r="C600" s="57"/>
      <c r="D600" s="148"/>
      <c r="E600" s="149"/>
      <c r="F600" s="149"/>
      <c r="G600" s="111"/>
      <c r="H600" s="111"/>
      <c r="I600" s="4"/>
      <c r="J600" s="51"/>
      <c r="K600" s="144"/>
      <c r="L600" s="51"/>
      <c r="M600" s="144"/>
      <c r="N600" s="51"/>
      <c r="O600" s="144"/>
      <c r="P600" s="51"/>
      <c r="Q600" s="144"/>
      <c r="R600" s="51"/>
      <c r="S600" s="144"/>
      <c r="T600" s="51"/>
      <c r="U600" s="144"/>
      <c r="V600" s="51"/>
      <c r="W600" s="144"/>
      <c r="X600" s="51"/>
      <c r="Y600" s="144"/>
      <c r="Z600" s="51"/>
      <c r="AA600" s="144"/>
      <c r="AB600" s="51"/>
      <c r="AC600" s="144"/>
      <c r="AD600" s="51"/>
      <c r="AE600" s="51"/>
      <c r="AF600" s="110"/>
      <c r="AG600" s="111"/>
      <c r="AH600" s="51"/>
      <c r="AJ600" s="111"/>
    </row>
    <row r="601" spans="1:36" s="10" customFormat="1" x14ac:dyDescent="0.25">
      <c r="A601" s="1" t="str">
        <f t="shared" si="986"/>
        <v>Y</v>
      </c>
      <c r="B601" s="43"/>
      <c r="C601" s="59" t="s">
        <v>526</v>
      </c>
      <c r="D601" s="150"/>
      <c r="E601" s="59"/>
      <c r="F601" s="59"/>
      <c r="G601" s="45"/>
      <c r="H601" s="45"/>
      <c r="I601" s="61">
        <f>+I597+I599</f>
        <v>5720572</v>
      </c>
      <c r="J601" s="61">
        <f>+J597+J599</f>
        <v>5720572</v>
      </c>
      <c r="K601" s="61"/>
      <c r="L601" s="61"/>
      <c r="M601" s="61"/>
      <c r="N601" s="61"/>
      <c r="O601" s="61"/>
      <c r="P601" s="61"/>
      <c r="Q601" s="61"/>
      <c r="R601" s="61"/>
      <c r="S601" s="61"/>
      <c r="T601" s="61"/>
      <c r="U601" s="61"/>
      <c r="V601" s="61"/>
      <c r="W601" s="61"/>
      <c r="X601" s="61"/>
      <c r="Y601" s="61"/>
      <c r="Z601" s="61"/>
      <c r="AA601" s="61"/>
      <c r="AB601" s="61"/>
      <c r="AC601" s="61"/>
      <c r="AD601" s="61"/>
      <c r="AE601" s="61">
        <f>+AE597+AE599</f>
        <v>5715685.1395985447</v>
      </c>
      <c r="AF601" s="48"/>
      <c r="AG601" s="4"/>
      <c r="AH601" s="61">
        <f>+AH597+AH599</f>
        <v>4885.4999999999982</v>
      </c>
      <c r="AJ601" s="4"/>
    </row>
    <row r="602" spans="1:36" x14ac:dyDescent="0.25">
      <c r="A602" s="111"/>
      <c r="B602" s="33"/>
      <c r="C602" s="4"/>
      <c r="D602" s="151"/>
      <c r="E602" s="111"/>
      <c r="F602" s="111"/>
      <c r="G602" s="111"/>
      <c r="H602" s="111"/>
      <c r="I602" s="4"/>
      <c r="J602" s="62"/>
      <c r="K602" s="152"/>
      <c r="L602" s="62"/>
      <c r="M602" s="152"/>
      <c r="N602" s="62"/>
      <c r="O602" s="152"/>
      <c r="P602" s="62"/>
      <c r="Q602" s="152"/>
      <c r="R602" s="62"/>
      <c r="S602" s="152"/>
      <c r="T602" s="62"/>
      <c r="U602" s="152"/>
      <c r="V602" s="62"/>
      <c r="W602" s="152"/>
      <c r="X602" s="62"/>
      <c r="Y602" s="152"/>
      <c r="Z602" s="62"/>
      <c r="AA602" s="152"/>
      <c r="AB602" s="62"/>
      <c r="AC602" s="152"/>
      <c r="AD602" s="62"/>
      <c r="AE602" s="62"/>
      <c r="AF602" s="111"/>
      <c r="AG602" s="111"/>
      <c r="AH602" s="62"/>
      <c r="AJ602" s="111"/>
    </row>
    <row r="603" spans="1:36" x14ac:dyDescent="0.25">
      <c r="A603" s="111"/>
      <c r="B603" s="33"/>
      <c r="C603" s="4"/>
      <c r="D603" s="151"/>
      <c r="E603" s="111"/>
      <c r="F603" s="111"/>
      <c r="G603" s="111"/>
      <c r="H603" s="111"/>
      <c r="I603" s="63"/>
      <c r="J603" s="4"/>
      <c r="K603" s="111"/>
      <c r="L603" s="36"/>
      <c r="M603" s="111"/>
      <c r="N603" s="36"/>
      <c r="O603" s="111"/>
      <c r="P603" s="36"/>
      <c r="Q603" s="111"/>
      <c r="R603" s="4"/>
      <c r="S603" s="111"/>
      <c r="T603" s="4"/>
      <c r="U603" s="111"/>
      <c r="V603" s="4"/>
      <c r="W603" s="111"/>
      <c r="X603" s="4"/>
      <c r="Y603" s="111"/>
      <c r="Z603" s="4"/>
      <c r="AA603" s="111"/>
      <c r="AB603" s="4"/>
      <c r="AC603" s="111"/>
      <c r="AD603" s="4"/>
      <c r="AE603" s="63"/>
      <c r="AF603" s="111"/>
      <c r="AG603" s="111"/>
      <c r="AH603" s="63"/>
      <c r="AJ603" s="111"/>
    </row>
    <row r="604" spans="1:36" x14ac:dyDescent="0.25">
      <c r="A604" s="111"/>
      <c r="B604" s="33"/>
      <c r="C604" s="4"/>
      <c r="D604" s="151"/>
      <c r="E604" s="111"/>
      <c r="F604" s="111"/>
      <c r="G604" s="111"/>
      <c r="H604" s="111"/>
      <c r="I604" s="4"/>
      <c r="J604" s="4"/>
      <c r="K604" s="111"/>
      <c r="L604" s="4"/>
      <c r="M604" s="111"/>
      <c r="N604" s="4"/>
      <c r="O604" s="111"/>
      <c r="P604" s="4"/>
      <c r="Q604" s="111"/>
      <c r="R604" s="4"/>
      <c r="S604" s="111"/>
      <c r="T604" s="4"/>
      <c r="U604" s="111"/>
      <c r="V604" s="4"/>
      <c r="W604" s="111"/>
      <c r="X604" s="4"/>
      <c r="Y604" s="111"/>
      <c r="Z604" s="4"/>
      <c r="AA604" s="111"/>
      <c r="AB604" s="4"/>
      <c r="AC604" s="111"/>
      <c r="AD604" s="4"/>
      <c r="AE604" s="4"/>
      <c r="AF604" s="111"/>
      <c r="AG604" s="111"/>
      <c r="AH604" s="4"/>
      <c r="AJ604" s="111"/>
    </row>
    <row r="605" spans="1:36" x14ac:dyDescent="0.25">
      <c r="A605" s="111"/>
      <c r="B605" s="33"/>
      <c r="C605" s="4"/>
      <c r="D605" s="151"/>
      <c r="E605" s="111"/>
      <c r="F605" s="111"/>
      <c r="G605" s="111"/>
      <c r="H605" s="111"/>
      <c r="I605" s="4"/>
      <c r="J605" s="4"/>
      <c r="K605" s="111"/>
      <c r="L605" s="4"/>
      <c r="M605" s="111"/>
      <c r="N605" s="4"/>
      <c r="O605" s="111"/>
      <c r="P605" s="4"/>
      <c r="Q605" s="111"/>
      <c r="R605" s="4"/>
      <c r="S605" s="111"/>
      <c r="T605" s="4"/>
      <c r="U605" s="111"/>
      <c r="V605" s="4"/>
      <c r="W605" s="111"/>
      <c r="X605" s="4"/>
      <c r="Y605" s="111"/>
      <c r="Z605" s="4"/>
      <c r="AA605" s="111"/>
      <c r="AB605" s="4"/>
      <c r="AC605" s="111"/>
      <c r="AD605" s="4"/>
      <c r="AE605" s="4"/>
      <c r="AF605" s="111"/>
      <c r="AG605" s="111"/>
      <c r="AH605" s="4"/>
      <c r="AJ605" s="111"/>
    </row>
    <row r="606" spans="1:36" x14ac:dyDescent="0.25">
      <c r="A606" s="111"/>
      <c r="B606" s="32"/>
      <c r="C606" s="4"/>
      <c r="D606" s="151"/>
      <c r="E606" s="111"/>
      <c r="F606" s="111"/>
      <c r="G606" s="111"/>
      <c r="H606" s="111"/>
      <c r="I606" s="4"/>
      <c r="J606" s="4"/>
      <c r="K606" s="111"/>
      <c r="L606" s="4"/>
      <c r="M606" s="111"/>
      <c r="N606" s="4"/>
      <c r="O606" s="111"/>
      <c r="P606" s="4"/>
      <c r="Q606" s="111"/>
      <c r="R606" s="4"/>
      <c r="S606" s="111"/>
      <c r="T606" s="4"/>
      <c r="U606" s="111"/>
      <c r="V606" s="4"/>
      <c r="W606" s="111"/>
      <c r="X606" s="4"/>
      <c r="Y606" s="111"/>
      <c r="Z606" s="4"/>
      <c r="AA606" s="111"/>
      <c r="AB606" s="4"/>
      <c r="AC606" s="111"/>
      <c r="AD606" s="4"/>
      <c r="AE606" s="4"/>
      <c r="AF606" s="111"/>
      <c r="AG606" s="111"/>
      <c r="AH606" s="4"/>
      <c r="AJ606" s="111"/>
    </row>
    <row r="607" spans="1:36" x14ac:dyDescent="0.25">
      <c r="A607" s="111"/>
      <c r="B607" s="32"/>
      <c r="C607" s="4"/>
      <c r="D607" s="151"/>
      <c r="E607" s="111"/>
      <c r="F607" s="111"/>
      <c r="G607" s="111"/>
      <c r="H607" s="111"/>
      <c r="I607" s="4"/>
      <c r="J607" s="4"/>
      <c r="K607" s="111"/>
      <c r="L607" s="4"/>
      <c r="M607" s="111"/>
      <c r="N607" s="63"/>
      <c r="O607" s="111"/>
      <c r="P607" s="63"/>
      <c r="Q607" s="153"/>
      <c r="R607" s="63"/>
      <c r="S607" s="153"/>
      <c r="T607" s="63"/>
      <c r="U607" s="153"/>
      <c r="V607" s="63"/>
      <c r="W607" s="153"/>
      <c r="X607" s="63"/>
      <c r="Y607" s="153"/>
      <c r="Z607" s="63"/>
      <c r="AA607" s="153"/>
      <c r="AB607" s="63"/>
      <c r="AC607" s="153"/>
      <c r="AD607" s="4"/>
      <c r="AE607" s="4"/>
      <c r="AF607" s="111"/>
      <c r="AG607" s="111"/>
      <c r="AH607" s="4"/>
      <c r="AJ607" s="111"/>
    </row>
    <row r="608" spans="1:36" x14ac:dyDescent="0.25">
      <c r="B608" s="10"/>
      <c r="C608" s="10"/>
      <c r="I608" s="10"/>
      <c r="J608" s="10"/>
      <c r="K608" s="112"/>
      <c r="L608" s="10"/>
      <c r="N608" s="10"/>
      <c r="P608" s="10"/>
      <c r="R608" s="10"/>
    </row>
    <row r="609" spans="2:18" x14ac:dyDescent="0.25">
      <c r="B609" s="10"/>
      <c r="C609" s="10"/>
      <c r="I609" s="10"/>
      <c r="J609" s="10"/>
      <c r="K609" s="112"/>
      <c r="L609" s="10"/>
      <c r="N609" s="10"/>
      <c r="P609" s="10"/>
      <c r="R609" s="10"/>
    </row>
    <row r="610" spans="2:18" x14ac:dyDescent="0.25">
      <c r="B610" s="10"/>
      <c r="C610" s="10"/>
      <c r="I610" s="10"/>
      <c r="J610" s="10"/>
      <c r="K610" s="112"/>
      <c r="L610" s="10"/>
      <c r="N610" s="10"/>
      <c r="P610" s="10"/>
      <c r="R610" s="10"/>
    </row>
    <row r="611" spans="2:18" x14ac:dyDescent="0.25">
      <c r="B611" s="10"/>
      <c r="C611" s="10"/>
      <c r="I611" s="10"/>
      <c r="J611" s="10"/>
      <c r="K611" s="112"/>
      <c r="L611" s="10"/>
      <c r="N611" s="10"/>
      <c r="P611" s="10"/>
      <c r="R611" s="10"/>
    </row>
    <row r="612" spans="2:18" x14ac:dyDescent="0.25">
      <c r="B612" s="10"/>
      <c r="C612" s="10"/>
      <c r="I612" s="10"/>
      <c r="J612" s="10"/>
      <c r="K612" s="112"/>
      <c r="L612" s="10"/>
      <c r="N612" s="10"/>
      <c r="P612" s="10"/>
      <c r="R612" s="10"/>
    </row>
    <row r="613" spans="2:18" x14ac:dyDescent="0.25">
      <c r="B613" s="10"/>
      <c r="C613" s="10"/>
      <c r="I613" s="10"/>
      <c r="J613" s="10"/>
      <c r="K613" s="112"/>
      <c r="L613" s="10"/>
      <c r="N613" s="10"/>
      <c r="P613" s="10"/>
      <c r="R613" s="10"/>
    </row>
    <row r="614" spans="2:18" x14ac:dyDescent="0.25">
      <c r="B614" s="10"/>
      <c r="C614" s="10"/>
      <c r="I614" s="10"/>
      <c r="J614" s="10"/>
      <c r="K614" s="112"/>
      <c r="L614" s="10"/>
      <c r="N614" s="10"/>
      <c r="P614" s="10"/>
      <c r="R614" s="10"/>
    </row>
    <row r="615" spans="2:18" x14ac:dyDescent="0.25">
      <c r="B615" s="10"/>
      <c r="C615" s="10"/>
      <c r="I615" s="10"/>
      <c r="J615" s="10"/>
      <c r="K615" s="112"/>
      <c r="L615" s="10"/>
      <c r="N615" s="10"/>
      <c r="P615" s="10"/>
      <c r="R615" s="10"/>
    </row>
    <row r="616" spans="2:18" x14ac:dyDescent="0.25">
      <c r="B616" s="10"/>
      <c r="C616" s="10"/>
      <c r="I616" s="10"/>
      <c r="J616" s="10"/>
      <c r="K616" s="112"/>
      <c r="L616" s="10"/>
      <c r="N616" s="10"/>
      <c r="P616" s="10"/>
      <c r="R616" s="10"/>
    </row>
    <row r="617" spans="2:18" x14ac:dyDescent="0.25">
      <c r="B617" s="10"/>
      <c r="C617" s="10"/>
      <c r="I617" s="10"/>
      <c r="J617" s="10"/>
      <c r="K617" s="112"/>
      <c r="L617" s="10"/>
      <c r="N617" s="10"/>
      <c r="P617" s="10"/>
      <c r="R617" s="10"/>
    </row>
    <row r="618" spans="2:18" x14ac:dyDescent="0.25">
      <c r="B618" s="10"/>
      <c r="C618" s="10"/>
      <c r="I618" s="10"/>
      <c r="J618" s="10"/>
      <c r="K618" s="112"/>
      <c r="L618" s="10"/>
      <c r="N618" s="10"/>
      <c r="O618" s="10"/>
      <c r="P618" s="10"/>
      <c r="R618" s="10"/>
    </row>
    <row r="619" spans="2:18" x14ac:dyDescent="0.25">
      <c r="B619" s="10"/>
      <c r="C619" s="10"/>
      <c r="I619" s="10"/>
      <c r="J619" s="10"/>
      <c r="K619" s="112"/>
      <c r="L619" s="10"/>
      <c r="N619" s="10"/>
      <c r="O619" s="10"/>
      <c r="P619" s="10"/>
      <c r="R619" s="10"/>
    </row>
    <row r="620" spans="2:18" x14ac:dyDescent="0.25">
      <c r="B620" s="10"/>
      <c r="C620" s="10"/>
      <c r="I620" s="10"/>
      <c r="J620" s="10"/>
      <c r="K620" s="112"/>
      <c r="L620" s="10"/>
      <c r="N620" s="10"/>
      <c r="O620" s="10"/>
      <c r="P620" s="10"/>
      <c r="R620" s="10"/>
    </row>
    <row r="621" spans="2:18" x14ac:dyDescent="0.25">
      <c r="B621" s="10"/>
      <c r="C621" s="10"/>
      <c r="I621" s="10"/>
      <c r="J621" s="10"/>
      <c r="K621" s="112"/>
      <c r="L621" s="10"/>
      <c r="N621" s="10"/>
      <c r="O621" s="10"/>
      <c r="P621" s="10"/>
      <c r="R621" s="10"/>
    </row>
    <row r="622" spans="2:18" x14ac:dyDescent="0.25">
      <c r="B622" s="10"/>
      <c r="C622" s="10"/>
      <c r="I622" s="10"/>
      <c r="J622" s="10"/>
      <c r="K622" s="112"/>
      <c r="L622" s="10"/>
      <c r="N622" s="10"/>
      <c r="O622" s="10"/>
      <c r="P622" s="10"/>
      <c r="R622" s="10"/>
    </row>
    <row r="623" spans="2:18" x14ac:dyDescent="0.25">
      <c r="B623" s="10"/>
      <c r="C623" s="10"/>
      <c r="I623" s="10"/>
      <c r="J623" s="10"/>
      <c r="K623" s="112"/>
      <c r="L623" s="10"/>
      <c r="N623" s="10"/>
      <c r="O623" s="10"/>
      <c r="P623" s="10"/>
      <c r="R623" s="10"/>
    </row>
    <row r="624" spans="2:18" x14ac:dyDescent="0.25">
      <c r="B624" s="10"/>
      <c r="C624" s="10"/>
      <c r="I624" s="10"/>
      <c r="J624" s="10"/>
      <c r="K624" s="112"/>
      <c r="L624" s="10"/>
      <c r="N624" s="10"/>
      <c r="O624" s="10"/>
      <c r="P624" s="10"/>
      <c r="R624" s="10"/>
    </row>
    <row r="625" spans="2:18" x14ac:dyDescent="0.25">
      <c r="B625" s="10"/>
      <c r="C625" s="10"/>
      <c r="I625" s="10"/>
      <c r="J625" s="10"/>
      <c r="K625" s="112"/>
      <c r="L625" s="10"/>
      <c r="N625" s="10"/>
      <c r="O625" s="10"/>
      <c r="P625" s="10"/>
      <c r="R625" s="10"/>
    </row>
    <row r="626" spans="2:18" x14ac:dyDescent="0.25">
      <c r="B626" s="10"/>
      <c r="C626" s="10"/>
      <c r="I626" s="10"/>
      <c r="J626" s="10"/>
      <c r="K626" s="112"/>
      <c r="L626" s="10"/>
      <c r="N626" s="10"/>
      <c r="O626" s="10"/>
      <c r="P626" s="10"/>
      <c r="R626" s="10"/>
    </row>
    <row r="627" spans="2:18" x14ac:dyDescent="0.25">
      <c r="B627" s="10"/>
      <c r="C627" s="10"/>
      <c r="I627" s="10"/>
      <c r="J627" s="10"/>
      <c r="K627" s="112"/>
      <c r="L627" s="10"/>
      <c r="N627" s="10"/>
      <c r="O627" s="10"/>
      <c r="P627" s="10"/>
      <c r="R627" s="10"/>
    </row>
    <row r="628" spans="2:18" x14ac:dyDescent="0.25">
      <c r="B628" s="10"/>
      <c r="C628" s="10"/>
      <c r="I628" s="10"/>
      <c r="J628" s="10"/>
      <c r="K628" s="112"/>
      <c r="L628" s="10"/>
      <c r="N628" s="10"/>
      <c r="O628" s="10"/>
      <c r="P628" s="10"/>
      <c r="R628" s="10"/>
    </row>
    <row r="629" spans="2:18" x14ac:dyDescent="0.25">
      <c r="B629" s="10"/>
      <c r="C629" s="10"/>
      <c r="I629" s="10"/>
      <c r="J629" s="10"/>
      <c r="K629" s="112"/>
      <c r="L629" s="10"/>
      <c r="N629" s="10"/>
      <c r="O629" s="10"/>
      <c r="P629" s="10"/>
      <c r="R629" s="10"/>
    </row>
    <row r="630" spans="2:18" x14ac:dyDescent="0.25">
      <c r="I630" s="10"/>
      <c r="J630" s="10"/>
      <c r="K630" s="112"/>
      <c r="L630" s="10"/>
      <c r="N630" s="10"/>
      <c r="O630" s="10"/>
      <c r="P630" s="10"/>
      <c r="R630" s="10"/>
    </row>
    <row r="631" spans="2:18" x14ac:dyDescent="0.25">
      <c r="I631" s="10"/>
      <c r="J631" s="10"/>
      <c r="K631" s="112"/>
      <c r="L631" s="10"/>
      <c r="N631" s="10"/>
      <c r="O631" s="10"/>
      <c r="P631" s="10"/>
      <c r="R631" s="10"/>
    </row>
    <row r="632" spans="2:18" x14ac:dyDescent="0.25">
      <c r="I632" s="10"/>
      <c r="J632" s="10"/>
      <c r="K632" s="112"/>
      <c r="L632" s="10"/>
      <c r="N632" s="10"/>
      <c r="O632" s="10"/>
      <c r="P632" s="10"/>
      <c r="R632" s="10"/>
    </row>
    <row r="633" spans="2:18" x14ac:dyDescent="0.25">
      <c r="I633" s="10"/>
      <c r="J633" s="10"/>
      <c r="K633" s="112"/>
      <c r="L633" s="10"/>
      <c r="N633" s="10"/>
      <c r="O633" s="10"/>
      <c r="P633" s="10"/>
      <c r="R633" s="10"/>
    </row>
    <row r="634" spans="2:18" x14ac:dyDescent="0.25">
      <c r="I634" s="10"/>
      <c r="J634" s="10"/>
      <c r="K634" s="112"/>
      <c r="L634" s="10"/>
      <c r="N634" s="10"/>
      <c r="O634" s="10"/>
      <c r="P634" s="10"/>
      <c r="R634" s="10"/>
    </row>
    <row r="635" spans="2:18" x14ac:dyDescent="0.25">
      <c r="I635" s="10"/>
      <c r="J635" s="10"/>
      <c r="K635" s="112"/>
      <c r="L635" s="10"/>
      <c r="N635" s="10"/>
      <c r="O635" s="10"/>
      <c r="P635" s="10"/>
      <c r="R635" s="10"/>
    </row>
    <row r="636" spans="2:18" x14ac:dyDescent="0.25">
      <c r="I636" s="10"/>
      <c r="J636" s="10"/>
      <c r="K636" s="112"/>
      <c r="L636" s="10"/>
      <c r="N636" s="10"/>
      <c r="O636" s="10"/>
      <c r="P636" s="10"/>
      <c r="R636" s="10"/>
    </row>
    <row r="637" spans="2:18" x14ac:dyDescent="0.25">
      <c r="I637" s="10"/>
      <c r="J637" s="10"/>
      <c r="K637" s="112"/>
      <c r="L637" s="10"/>
      <c r="N637" s="10"/>
      <c r="O637" s="10"/>
      <c r="P637" s="10"/>
      <c r="R637" s="10"/>
    </row>
    <row r="638" spans="2:18" x14ac:dyDescent="0.25">
      <c r="I638" s="10"/>
      <c r="J638" s="10"/>
      <c r="K638" s="112"/>
      <c r="L638" s="10"/>
      <c r="N638" s="10"/>
      <c r="O638" s="10"/>
      <c r="P638" s="10"/>
      <c r="R638" s="10"/>
    </row>
    <row r="639" spans="2:18" x14ac:dyDescent="0.25">
      <c r="J639" s="112"/>
      <c r="K639" s="112"/>
      <c r="L639" s="10"/>
      <c r="N639" s="10"/>
      <c r="O639" s="10"/>
      <c r="P639" s="10"/>
      <c r="R639" s="10"/>
    </row>
    <row r="640" spans="2:18" x14ac:dyDescent="0.25">
      <c r="J640" s="112"/>
      <c r="K640" s="112"/>
      <c r="L640" s="10"/>
    </row>
    <row r="641" spans="10:34" x14ac:dyDescent="0.25">
      <c r="J641" s="112"/>
      <c r="K641" s="112"/>
      <c r="T641" s="112"/>
      <c r="V641" s="112"/>
      <c r="X641" s="112"/>
      <c r="Z641" s="112"/>
      <c r="AB641" s="112"/>
      <c r="AD641" s="112"/>
      <c r="AE641" s="112"/>
      <c r="AH641" s="112"/>
    </row>
  </sheetData>
  <autoFilter ref="A1:AE60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U130"/>
  <sheetViews>
    <sheetView showGridLines="0" workbookViewId="0">
      <selection sqref="A1:XFD1048576"/>
    </sheetView>
  </sheetViews>
  <sheetFormatPr defaultRowHeight="15" x14ac:dyDescent="0.25"/>
  <cols>
    <col min="1" max="1" width="3.140625" style="10" customWidth="1"/>
    <col min="2" max="2" width="4.140625" style="10" customWidth="1"/>
    <col min="3" max="3" width="28.28515625" style="10" customWidth="1"/>
    <col min="4" max="4" width="5.140625" style="10" customWidth="1"/>
    <col min="5" max="5" width="7.7109375" style="64" hidden="1" customWidth="1"/>
    <col min="6" max="7" width="11.140625" style="10" customWidth="1"/>
    <col min="8" max="9" width="12.42578125" style="10" bestFit="1" customWidth="1"/>
    <col min="10" max="14" width="12.42578125" style="10" customWidth="1"/>
    <col min="15" max="15" width="13" style="10" customWidth="1"/>
    <col min="16" max="16" width="11.42578125" style="10" customWidth="1"/>
    <col min="17" max="17" width="1.42578125" style="10" customWidth="1"/>
    <col min="18" max="18" width="4.42578125" style="10" customWidth="1"/>
    <col min="19" max="19" width="9.28515625" style="10" bestFit="1" customWidth="1"/>
    <col min="20" max="20" width="9.140625" style="10"/>
    <col min="21" max="21" width="13.28515625" style="10" bestFit="1" customWidth="1"/>
    <col min="22" max="261" width="9.140625" style="10"/>
    <col min="262" max="262" width="3.7109375" style="10" customWidth="1"/>
    <col min="263" max="263" width="5" style="10" customWidth="1"/>
    <col min="264" max="264" width="31.85546875" style="10" customWidth="1"/>
    <col min="265" max="265" width="5.140625" style="10" customWidth="1"/>
    <col min="266" max="268" width="12.28515625" style="10" customWidth="1"/>
    <col min="269" max="269" width="14.5703125" style="10" customWidth="1"/>
    <col min="270" max="270" width="11.42578125" style="10" customWidth="1"/>
    <col min="271" max="271" width="1.42578125" style="10" customWidth="1"/>
    <col min="272" max="272" width="1" style="10" customWidth="1"/>
    <col min="273" max="517" width="9.140625" style="10"/>
    <col min="518" max="518" width="3.7109375" style="10" customWidth="1"/>
    <col min="519" max="519" width="5" style="10" customWidth="1"/>
    <col min="520" max="520" width="31.85546875" style="10" customWidth="1"/>
    <col min="521" max="521" width="5.140625" style="10" customWidth="1"/>
    <col min="522" max="524" width="12.28515625" style="10" customWidth="1"/>
    <col min="525" max="525" width="14.5703125" style="10" customWidth="1"/>
    <col min="526" max="526" width="11.42578125" style="10" customWidth="1"/>
    <col min="527" max="527" width="1.42578125" style="10" customWidth="1"/>
    <col min="528" max="528" width="1" style="10" customWidth="1"/>
    <col min="529" max="773" width="9.140625" style="10"/>
    <col min="774" max="774" width="3.7109375" style="10" customWidth="1"/>
    <col min="775" max="775" width="5" style="10" customWidth="1"/>
    <col min="776" max="776" width="31.85546875" style="10" customWidth="1"/>
    <col min="777" max="777" width="5.140625" style="10" customWidth="1"/>
    <col min="778" max="780" width="12.28515625" style="10" customWidth="1"/>
    <col min="781" max="781" width="14.5703125" style="10" customWidth="1"/>
    <col min="782" max="782" width="11.42578125" style="10" customWidth="1"/>
    <col min="783" max="783" width="1.42578125" style="10" customWidth="1"/>
    <col min="784" max="784" width="1" style="10" customWidth="1"/>
    <col min="785" max="1029" width="9.140625" style="10"/>
    <col min="1030" max="1030" width="3.7109375" style="10" customWidth="1"/>
    <col min="1031" max="1031" width="5" style="10" customWidth="1"/>
    <col min="1032" max="1032" width="31.85546875" style="10" customWidth="1"/>
    <col min="1033" max="1033" width="5.140625" style="10" customWidth="1"/>
    <col min="1034" max="1036" width="12.28515625" style="10" customWidth="1"/>
    <col min="1037" max="1037" width="14.5703125" style="10" customWidth="1"/>
    <col min="1038" max="1038" width="11.42578125" style="10" customWidth="1"/>
    <col min="1039" max="1039" width="1.42578125" style="10" customWidth="1"/>
    <col min="1040" max="1040" width="1" style="10" customWidth="1"/>
    <col min="1041" max="1285" width="9.140625" style="10"/>
    <col min="1286" max="1286" width="3.7109375" style="10" customWidth="1"/>
    <col min="1287" max="1287" width="5" style="10" customWidth="1"/>
    <col min="1288" max="1288" width="31.85546875" style="10" customWidth="1"/>
    <col min="1289" max="1289" width="5.140625" style="10" customWidth="1"/>
    <col min="1290" max="1292" width="12.28515625" style="10" customWidth="1"/>
    <col min="1293" max="1293" width="14.5703125" style="10" customWidth="1"/>
    <col min="1294" max="1294" width="11.42578125" style="10" customWidth="1"/>
    <col min="1295" max="1295" width="1.42578125" style="10" customWidth="1"/>
    <col min="1296" max="1296" width="1" style="10" customWidth="1"/>
    <col min="1297" max="1541" width="9.140625" style="10"/>
    <col min="1542" max="1542" width="3.7109375" style="10" customWidth="1"/>
    <col min="1543" max="1543" width="5" style="10" customWidth="1"/>
    <col min="1544" max="1544" width="31.85546875" style="10" customWidth="1"/>
    <col min="1545" max="1545" width="5.140625" style="10" customWidth="1"/>
    <col min="1546" max="1548" width="12.28515625" style="10" customWidth="1"/>
    <col min="1549" max="1549" width="14.5703125" style="10" customWidth="1"/>
    <col min="1550" max="1550" width="11.42578125" style="10" customWidth="1"/>
    <col min="1551" max="1551" width="1.42578125" style="10" customWidth="1"/>
    <col min="1552" max="1552" width="1" style="10" customWidth="1"/>
    <col min="1553" max="1797" width="9.140625" style="10"/>
    <col min="1798" max="1798" width="3.7109375" style="10" customWidth="1"/>
    <col min="1799" max="1799" width="5" style="10" customWidth="1"/>
    <col min="1800" max="1800" width="31.85546875" style="10" customWidth="1"/>
    <col min="1801" max="1801" width="5.140625" style="10" customWidth="1"/>
    <col min="1802" max="1804" width="12.28515625" style="10" customWidth="1"/>
    <col min="1805" max="1805" width="14.5703125" style="10" customWidth="1"/>
    <col min="1806" max="1806" width="11.42578125" style="10" customWidth="1"/>
    <col min="1807" max="1807" width="1.42578125" style="10" customWidth="1"/>
    <col min="1808" max="1808" width="1" style="10" customWidth="1"/>
    <col min="1809" max="2053" width="9.140625" style="10"/>
    <col min="2054" max="2054" width="3.7109375" style="10" customWidth="1"/>
    <col min="2055" max="2055" width="5" style="10" customWidth="1"/>
    <col min="2056" max="2056" width="31.85546875" style="10" customWidth="1"/>
    <col min="2057" max="2057" width="5.140625" style="10" customWidth="1"/>
    <col min="2058" max="2060" width="12.28515625" style="10" customWidth="1"/>
    <col min="2061" max="2061" width="14.5703125" style="10" customWidth="1"/>
    <col min="2062" max="2062" width="11.42578125" style="10" customWidth="1"/>
    <col min="2063" max="2063" width="1.42578125" style="10" customWidth="1"/>
    <col min="2064" max="2064" width="1" style="10" customWidth="1"/>
    <col min="2065" max="2309" width="9.140625" style="10"/>
    <col min="2310" max="2310" width="3.7109375" style="10" customWidth="1"/>
    <col min="2311" max="2311" width="5" style="10" customWidth="1"/>
    <col min="2312" max="2312" width="31.85546875" style="10" customWidth="1"/>
    <col min="2313" max="2313" width="5.140625" style="10" customWidth="1"/>
    <col min="2314" max="2316" width="12.28515625" style="10" customWidth="1"/>
    <col min="2317" max="2317" width="14.5703125" style="10" customWidth="1"/>
    <col min="2318" max="2318" width="11.42578125" style="10" customWidth="1"/>
    <col min="2319" max="2319" width="1.42578125" style="10" customWidth="1"/>
    <col min="2320" max="2320" width="1" style="10" customWidth="1"/>
    <col min="2321" max="2565" width="9.140625" style="10"/>
    <col min="2566" max="2566" width="3.7109375" style="10" customWidth="1"/>
    <col min="2567" max="2567" width="5" style="10" customWidth="1"/>
    <col min="2568" max="2568" width="31.85546875" style="10" customWidth="1"/>
    <col min="2569" max="2569" width="5.140625" style="10" customWidth="1"/>
    <col min="2570" max="2572" width="12.28515625" style="10" customWidth="1"/>
    <col min="2573" max="2573" width="14.5703125" style="10" customWidth="1"/>
    <col min="2574" max="2574" width="11.42578125" style="10" customWidth="1"/>
    <col min="2575" max="2575" width="1.42578125" style="10" customWidth="1"/>
    <col min="2576" max="2576" width="1" style="10" customWidth="1"/>
    <col min="2577" max="2821" width="9.140625" style="10"/>
    <col min="2822" max="2822" width="3.7109375" style="10" customWidth="1"/>
    <col min="2823" max="2823" width="5" style="10" customWidth="1"/>
    <col min="2824" max="2824" width="31.85546875" style="10" customWidth="1"/>
    <col min="2825" max="2825" width="5.140625" style="10" customWidth="1"/>
    <col min="2826" max="2828" width="12.28515625" style="10" customWidth="1"/>
    <col min="2829" max="2829" width="14.5703125" style="10" customWidth="1"/>
    <col min="2830" max="2830" width="11.42578125" style="10" customWidth="1"/>
    <col min="2831" max="2831" width="1.42578125" style="10" customWidth="1"/>
    <col min="2832" max="2832" width="1" style="10" customWidth="1"/>
    <col min="2833" max="3077" width="9.140625" style="10"/>
    <col min="3078" max="3078" width="3.7109375" style="10" customWidth="1"/>
    <col min="3079" max="3079" width="5" style="10" customWidth="1"/>
    <col min="3080" max="3080" width="31.85546875" style="10" customWidth="1"/>
    <col min="3081" max="3081" width="5.140625" style="10" customWidth="1"/>
    <col min="3082" max="3084" width="12.28515625" style="10" customWidth="1"/>
    <col min="3085" max="3085" width="14.5703125" style="10" customWidth="1"/>
    <col min="3086" max="3086" width="11.42578125" style="10" customWidth="1"/>
    <col min="3087" max="3087" width="1.42578125" style="10" customWidth="1"/>
    <col min="3088" max="3088" width="1" style="10" customWidth="1"/>
    <col min="3089" max="3333" width="9.140625" style="10"/>
    <col min="3334" max="3334" width="3.7109375" style="10" customWidth="1"/>
    <col min="3335" max="3335" width="5" style="10" customWidth="1"/>
    <col min="3336" max="3336" width="31.85546875" style="10" customWidth="1"/>
    <col min="3337" max="3337" width="5.140625" style="10" customWidth="1"/>
    <col min="3338" max="3340" width="12.28515625" style="10" customWidth="1"/>
    <col min="3341" max="3341" width="14.5703125" style="10" customWidth="1"/>
    <col min="3342" max="3342" width="11.42578125" style="10" customWidth="1"/>
    <col min="3343" max="3343" width="1.42578125" style="10" customWidth="1"/>
    <col min="3344" max="3344" width="1" style="10" customWidth="1"/>
    <col min="3345" max="3589" width="9.140625" style="10"/>
    <col min="3590" max="3590" width="3.7109375" style="10" customWidth="1"/>
    <col min="3591" max="3591" width="5" style="10" customWidth="1"/>
    <col min="3592" max="3592" width="31.85546875" style="10" customWidth="1"/>
    <col min="3593" max="3593" width="5.140625" style="10" customWidth="1"/>
    <col min="3594" max="3596" width="12.28515625" style="10" customWidth="1"/>
    <col min="3597" max="3597" width="14.5703125" style="10" customWidth="1"/>
    <col min="3598" max="3598" width="11.42578125" style="10" customWidth="1"/>
    <col min="3599" max="3599" width="1.42578125" style="10" customWidth="1"/>
    <col min="3600" max="3600" width="1" style="10" customWidth="1"/>
    <col min="3601" max="3845" width="9.140625" style="10"/>
    <col min="3846" max="3846" width="3.7109375" style="10" customWidth="1"/>
    <col min="3847" max="3847" width="5" style="10" customWidth="1"/>
    <col min="3848" max="3848" width="31.85546875" style="10" customWidth="1"/>
    <col min="3849" max="3849" width="5.140625" style="10" customWidth="1"/>
    <col min="3850" max="3852" width="12.28515625" style="10" customWidth="1"/>
    <col min="3853" max="3853" width="14.5703125" style="10" customWidth="1"/>
    <col min="3854" max="3854" width="11.42578125" style="10" customWidth="1"/>
    <col min="3855" max="3855" width="1.42578125" style="10" customWidth="1"/>
    <col min="3856" max="3856" width="1" style="10" customWidth="1"/>
    <col min="3857" max="4101" width="9.140625" style="10"/>
    <col min="4102" max="4102" width="3.7109375" style="10" customWidth="1"/>
    <col min="4103" max="4103" width="5" style="10" customWidth="1"/>
    <col min="4104" max="4104" width="31.85546875" style="10" customWidth="1"/>
    <col min="4105" max="4105" width="5.140625" style="10" customWidth="1"/>
    <col min="4106" max="4108" width="12.28515625" style="10" customWidth="1"/>
    <col min="4109" max="4109" width="14.5703125" style="10" customWidth="1"/>
    <col min="4110" max="4110" width="11.42578125" style="10" customWidth="1"/>
    <col min="4111" max="4111" width="1.42578125" style="10" customWidth="1"/>
    <col min="4112" max="4112" width="1" style="10" customWidth="1"/>
    <col min="4113" max="4357" width="9.140625" style="10"/>
    <col min="4358" max="4358" width="3.7109375" style="10" customWidth="1"/>
    <col min="4359" max="4359" width="5" style="10" customWidth="1"/>
    <col min="4360" max="4360" width="31.85546875" style="10" customWidth="1"/>
    <col min="4361" max="4361" width="5.140625" style="10" customWidth="1"/>
    <col min="4362" max="4364" width="12.28515625" style="10" customWidth="1"/>
    <col min="4365" max="4365" width="14.5703125" style="10" customWidth="1"/>
    <col min="4366" max="4366" width="11.42578125" style="10" customWidth="1"/>
    <col min="4367" max="4367" width="1.42578125" style="10" customWidth="1"/>
    <col min="4368" max="4368" width="1" style="10" customWidth="1"/>
    <col min="4369" max="4613" width="9.140625" style="10"/>
    <col min="4614" max="4614" width="3.7109375" style="10" customWidth="1"/>
    <col min="4615" max="4615" width="5" style="10" customWidth="1"/>
    <col min="4616" max="4616" width="31.85546875" style="10" customWidth="1"/>
    <col min="4617" max="4617" width="5.140625" style="10" customWidth="1"/>
    <col min="4618" max="4620" width="12.28515625" style="10" customWidth="1"/>
    <col min="4621" max="4621" width="14.5703125" style="10" customWidth="1"/>
    <col min="4622" max="4622" width="11.42578125" style="10" customWidth="1"/>
    <col min="4623" max="4623" width="1.42578125" style="10" customWidth="1"/>
    <col min="4624" max="4624" width="1" style="10" customWidth="1"/>
    <col min="4625" max="4869" width="9.140625" style="10"/>
    <col min="4870" max="4870" width="3.7109375" style="10" customWidth="1"/>
    <col min="4871" max="4871" width="5" style="10" customWidth="1"/>
    <col min="4872" max="4872" width="31.85546875" style="10" customWidth="1"/>
    <col min="4873" max="4873" width="5.140625" style="10" customWidth="1"/>
    <col min="4874" max="4876" width="12.28515625" style="10" customWidth="1"/>
    <col min="4877" max="4877" width="14.5703125" style="10" customWidth="1"/>
    <col min="4878" max="4878" width="11.42578125" style="10" customWidth="1"/>
    <col min="4879" max="4879" width="1.42578125" style="10" customWidth="1"/>
    <col min="4880" max="4880" width="1" style="10" customWidth="1"/>
    <col min="4881" max="5125" width="9.140625" style="10"/>
    <col min="5126" max="5126" width="3.7109375" style="10" customWidth="1"/>
    <col min="5127" max="5127" width="5" style="10" customWidth="1"/>
    <col min="5128" max="5128" width="31.85546875" style="10" customWidth="1"/>
    <col min="5129" max="5129" width="5.140625" style="10" customWidth="1"/>
    <col min="5130" max="5132" width="12.28515625" style="10" customWidth="1"/>
    <col min="5133" max="5133" width="14.5703125" style="10" customWidth="1"/>
    <col min="5134" max="5134" width="11.42578125" style="10" customWidth="1"/>
    <col min="5135" max="5135" width="1.42578125" style="10" customWidth="1"/>
    <col min="5136" max="5136" width="1" style="10" customWidth="1"/>
    <col min="5137" max="5381" width="9.140625" style="10"/>
    <col min="5382" max="5382" width="3.7109375" style="10" customWidth="1"/>
    <col min="5383" max="5383" width="5" style="10" customWidth="1"/>
    <col min="5384" max="5384" width="31.85546875" style="10" customWidth="1"/>
    <col min="5385" max="5385" width="5.140625" style="10" customWidth="1"/>
    <col min="5386" max="5388" width="12.28515625" style="10" customWidth="1"/>
    <col min="5389" max="5389" width="14.5703125" style="10" customWidth="1"/>
    <col min="5390" max="5390" width="11.42578125" style="10" customWidth="1"/>
    <col min="5391" max="5391" width="1.42578125" style="10" customWidth="1"/>
    <col min="5392" max="5392" width="1" style="10" customWidth="1"/>
    <col min="5393" max="5637" width="9.140625" style="10"/>
    <col min="5638" max="5638" width="3.7109375" style="10" customWidth="1"/>
    <col min="5639" max="5639" width="5" style="10" customWidth="1"/>
    <col min="5640" max="5640" width="31.85546875" style="10" customWidth="1"/>
    <col min="5641" max="5641" width="5.140625" style="10" customWidth="1"/>
    <col min="5642" max="5644" width="12.28515625" style="10" customWidth="1"/>
    <col min="5645" max="5645" width="14.5703125" style="10" customWidth="1"/>
    <col min="5646" max="5646" width="11.42578125" style="10" customWidth="1"/>
    <col min="5647" max="5647" width="1.42578125" style="10" customWidth="1"/>
    <col min="5648" max="5648" width="1" style="10" customWidth="1"/>
    <col min="5649" max="5893" width="9.140625" style="10"/>
    <col min="5894" max="5894" width="3.7109375" style="10" customWidth="1"/>
    <col min="5895" max="5895" width="5" style="10" customWidth="1"/>
    <col min="5896" max="5896" width="31.85546875" style="10" customWidth="1"/>
    <col min="5897" max="5897" width="5.140625" style="10" customWidth="1"/>
    <col min="5898" max="5900" width="12.28515625" style="10" customWidth="1"/>
    <col min="5901" max="5901" width="14.5703125" style="10" customWidth="1"/>
    <col min="5902" max="5902" width="11.42578125" style="10" customWidth="1"/>
    <col min="5903" max="5903" width="1.42578125" style="10" customWidth="1"/>
    <col min="5904" max="5904" width="1" style="10" customWidth="1"/>
    <col min="5905" max="6149" width="9.140625" style="10"/>
    <col min="6150" max="6150" width="3.7109375" style="10" customWidth="1"/>
    <col min="6151" max="6151" width="5" style="10" customWidth="1"/>
    <col min="6152" max="6152" width="31.85546875" style="10" customWidth="1"/>
    <col min="6153" max="6153" width="5.140625" style="10" customWidth="1"/>
    <col min="6154" max="6156" width="12.28515625" style="10" customWidth="1"/>
    <col min="6157" max="6157" width="14.5703125" style="10" customWidth="1"/>
    <col min="6158" max="6158" width="11.42578125" style="10" customWidth="1"/>
    <col min="6159" max="6159" width="1.42578125" style="10" customWidth="1"/>
    <col min="6160" max="6160" width="1" style="10" customWidth="1"/>
    <col min="6161" max="6405" width="9.140625" style="10"/>
    <col min="6406" max="6406" width="3.7109375" style="10" customWidth="1"/>
    <col min="6407" max="6407" width="5" style="10" customWidth="1"/>
    <col min="6408" max="6408" width="31.85546875" style="10" customWidth="1"/>
    <col min="6409" max="6409" width="5.140625" style="10" customWidth="1"/>
    <col min="6410" max="6412" width="12.28515625" style="10" customWidth="1"/>
    <col min="6413" max="6413" width="14.5703125" style="10" customWidth="1"/>
    <col min="6414" max="6414" width="11.42578125" style="10" customWidth="1"/>
    <col min="6415" max="6415" width="1.42578125" style="10" customWidth="1"/>
    <col min="6416" max="6416" width="1" style="10" customWidth="1"/>
    <col min="6417" max="6661" width="9.140625" style="10"/>
    <col min="6662" max="6662" width="3.7109375" style="10" customWidth="1"/>
    <col min="6663" max="6663" width="5" style="10" customWidth="1"/>
    <col min="6664" max="6664" width="31.85546875" style="10" customWidth="1"/>
    <col min="6665" max="6665" width="5.140625" style="10" customWidth="1"/>
    <col min="6666" max="6668" width="12.28515625" style="10" customWidth="1"/>
    <col min="6669" max="6669" width="14.5703125" style="10" customWidth="1"/>
    <col min="6670" max="6670" width="11.42578125" style="10" customWidth="1"/>
    <col min="6671" max="6671" width="1.42578125" style="10" customWidth="1"/>
    <col min="6672" max="6672" width="1" style="10" customWidth="1"/>
    <col min="6673" max="6917" width="9.140625" style="10"/>
    <col min="6918" max="6918" width="3.7109375" style="10" customWidth="1"/>
    <col min="6919" max="6919" width="5" style="10" customWidth="1"/>
    <col min="6920" max="6920" width="31.85546875" style="10" customWidth="1"/>
    <col min="6921" max="6921" width="5.140625" style="10" customWidth="1"/>
    <col min="6922" max="6924" width="12.28515625" style="10" customWidth="1"/>
    <col min="6925" max="6925" width="14.5703125" style="10" customWidth="1"/>
    <col min="6926" max="6926" width="11.42578125" style="10" customWidth="1"/>
    <col min="6927" max="6927" width="1.42578125" style="10" customWidth="1"/>
    <col min="6928" max="6928" width="1" style="10" customWidth="1"/>
    <col min="6929" max="7173" width="9.140625" style="10"/>
    <col min="7174" max="7174" width="3.7109375" style="10" customWidth="1"/>
    <col min="7175" max="7175" width="5" style="10" customWidth="1"/>
    <col min="7176" max="7176" width="31.85546875" style="10" customWidth="1"/>
    <col min="7177" max="7177" width="5.140625" style="10" customWidth="1"/>
    <col min="7178" max="7180" width="12.28515625" style="10" customWidth="1"/>
    <col min="7181" max="7181" width="14.5703125" style="10" customWidth="1"/>
    <col min="7182" max="7182" width="11.42578125" style="10" customWidth="1"/>
    <col min="7183" max="7183" width="1.42578125" style="10" customWidth="1"/>
    <col min="7184" max="7184" width="1" style="10" customWidth="1"/>
    <col min="7185" max="7429" width="9.140625" style="10"/>
    <col min="7430" max="7430" width="3.7109375" style="10" customWidth="1"/>
    <col min="7431" max="7431" width="5" style="10" customWidth="1"/>
    <col min="7432" max="7432" width="31.85546875" style="10" customWidth="1"/>
    <col min="7433" max="7433" width="5.140625" style="10" customWidth="1"/>
    <col min="7434" max="7436" width="12.28515625" style="10" customWidth="1"/>
    <col min="7437" max="7437" width="14.5703125" style="10" customWidth="1"/>
    <col min="7438" max="7438" width="11.42578125" style="10" customWidth="1"/>
    <col min="7439" max="7439" width="1.42578125" style="10" customWidth="1"/>
    <col min="7440" max="7440" width="1" style="10" customWidth="1"/>
    <col min="7441" max="7685" width="9.140625" style="10"/>
    <col min="7686" max="7686" width="3.7109375" style="10" customWidth="1"/>
    <col min="7687" max="7687" width="5" style="10" customWidth="1"/>
    <col min="7688" max="7688" width="31.85546875" style="10" customWidth="1"/>
    <col min="7689" max="7689" width="5.140625" style="10" customWidth="1"/>
    <col min="7690" max="7692" width="12.28515625" style="10" customWidth="1"/>
    <col min="7693" max="7693" width="14.5703125" style="10" customWidth="1"/>
    <col min="7694" max="7694" width="11.42578125" style="10" customWidth="1"/>
    <col min="7695" max="7695" width="1.42578125" style="10" customWidth="1"/>
    <col min="7696" max="7696" width="1" style="10" customWidth="1"/>
    <col min="7697" max="7941" width="9.140625" style="10"/>
    <col min="7942" max="7942" width="3.7109375" style="10" customWidth="1"/>
    <col min="7943" max="7943" width="5" style="10" customWidth="1"/>
    <col min="7944" max="7944" width="31.85546875" style="10" customWidth="1"/>
    <col min="7945" max="7945" width="5.140625" style="10" customWidth="1"/>
    <col min="7946" max="7948" width="12.28515625" style="10" customWidth="1"/>
    <col min="7949" max="7949" width="14.5703125" style="10" customWidth="1"/>
    <col min="7950" max="7950" width="11.42578125" style="10" customWidth="1"/>
    <col min="7951" max="7951" width="1.42578125" style="10" customWidth="1"/>
    <col min="7952" max="7952" width="1" style="10" customWidth="1"/>
    <col min="7953" max="8197" width="9.140625" style="10"/>
    <col min="8198" max="8198" width="3.7109375" style="10" customWidth="1"/>
    <col min="8199" max="8199" width="5" style="10" customWidth="1"/>
    <col min="8200" max="8200" width="31.85546875" style="10" customWidth="1"/>
    <col min="8201" max="8201" width="5.140625" style="10" customWidth="1"/>
    <col min="8202" max="8204" width="12.28515625" style="10" customWidth="1"/>
    <col min="8205" max="8205" width="14.5703125" style="10" customWidth="1"/>
    <col min="8206" max="8206" width="11.42578125" style="10" customWidth="1"/>
    <col min="8207" max="8207" width="1.42578125" style="10" customWidth="1"/>
    <col min="8208" max="8208" width="1" style="10" customWidth="1"/>
    <col min="8209" max="8453" width="9.140625" style="10"/>
    <col min="8454" max="8454" width="3.7109375" style="10" customWidth="1"/>
    <col min="8455" max="8455" width="5" style="10" customWidth="1"/>
    <col min="8456" max="8456" width="31.85546875" style="10" customWidth="1"/>
    <col min="8457" max="8457" width="5.140625" style="10" customWidth="1"/>
    <col min="8458" max="8460" width="12.28515625" style="10" customWidth="1"/>
    <col min="8461" max="8461" width="14.5703125" style="10" customWidth="1"/>
    <col min="8462" max="8462" width="11.42578125" style="10" customWidth="1"/>
    <col min="8463" max="8463" width="1.42578125" style="10" customWidth="1"/>
    <col min="8464" max="8464" width="1" style="10" customWidth="1"/>
    <col min="8465" max="8709" width="9.140625" style="10"/>
    <col min="8710" max="8710" width="3.7109375" style="10" customWidth="1"/>
    <col min="8711" max="8711" width="5" style="10" customWidth="1"/>
    <col min="8712" max="8712" width="31.85546875" style="10" customWidth="1"/>
    <col min="8713" max="8713" width="5.140625" style="10" customWidth="1"/>
    <col min="8714" max="8716" width="12.28515625" style="10" customWidth="1"/>
    <col min="8717" max="8717" width="14.5703125" style="10" customWidth="1"/>
    <col min="8718" max="8718" width="11.42578125" style="10" customWidth="1"/>
    <col min="8719" max="8719" width="1.42578125" style="10" customWidth="1"/>
    <col min="8720" max="8720" width="1" style="10" customWidth="1"/>
    <col min="8721" max="8965" width="9.140625" style="10"/>
    <col min="8966" max="8966" width="3.7109375" style="10" customWidth="1"/>
    <col min="8967" max="8967" width="5" style="10" customWidth="1"/>
    <col min="8968" max="8968" width="31.85546875" style="10" customWidth="1"/>
    <col min="8969" max="8969" width="5.140625" style="10" customWidth="1"/>
    <col min="8970" max="8972" width="12.28515625" style="10" customWidth="1"/>
    <col min="8973" max="8973" width="14.5703125" style="10" customWidth="1"/>
    <col min="8974" max="8974" width="11.42578125" style="10" customWidth="1"/>
    <col min="8975" max="8975" width="1.42578125" style="10" customWidth="1"/>
    <col min="8976" max="8976" width="1" style="10" customWidth="1"/>
    <col min="8977" max="9221" width="9.140625" style="10"/>
    <col min="9222" max="9222" width="3.7109375" style="10" customWidth="1"/>
    <col min="9223" max="9223" width="5" style="10" customWidth="1"/>
    <col min="9224" max="9224" width="31.85546875" style="10" customWidth="1"/>
    <col min="9225" max="9225" width="5.140625" style="10" customWidth="1"/>
    <col min="9226" max="9228" width="12.28515625" style="10" customWidth="1"/>
    <col min="9229" max="9229" width="14.5703125" style="10" customWidth="1"/>
    <col min="9230" max="9230" width="11.42578125" style="10" customWidth="1"/>
    <col min="9231" max="9231" width="1.42578125" style="10" customWidth="1"/>
    <col min="9232" max="9232" width="1" style="10" customWidth="1"/>
    <col min="9233" max="9477" width="9.140625" style="10"/>
    <col min="9478" max="9478" width="3.7109375" style="10" customWidth="1"/>
    <col min="9479" max="9479" width="5" style="10" customWidth="1"/>
    <col min="9480" max="9480" width="31.85546875" style="10" customWidth="1"/>
    <col min="9481" max="9481" width="5.140625" style="10" customWidth="1"/>
    <col min="9482" max="9484" width="12.28515625" style="10" customWidth="1"/>
    <col min="9485" max="9485" width="14.5703125" style="10" customWidth="1"/>
    <col min="9486" max="9486" width="11.42578125" style="10" customWidth="1"/>
    <col min="9487" max="9487" width="1.42578125" style="10" customWidth="1"/>
    <col min="9488" max="9488" width="1" style="10" customWidth="1"/>
    <col min="9489" max="9733" width="9.140625" style="10"/>
    <col min="9734" max="9734" width="3.7109375" style="10" customWidth="1"/>
    <col min="9735" max="9735" width="5" style="10" customWidth="1"/>
    <col min="9736" max="9736" width="31.85546875" style="10" customWidth="1"/>
    <col min="9737" max="9737" width="5.140625" style="10" customWidth="1"/>
    <col min="9738" max="9740" width="12.28515625" style="10" customWidth="1"/>
    <col min="9741" max="9741" width="14.5703125" style="10" customWidth="1"/>
    <col min="9742" max="9742" width="11.42578125" style="10" customWidth="1"/>
    <col min="9743" max="9743" width="1.42578125" style="10" customWidth="1"/>
    <col min="9744" max="9744" width="1" style="10" customWidth="1"/>
    <col min="9745" max="9989" width="9.140625" style="10"/>
    <col min="9990" max="9990" width="3.7109375" style="10" customWidth="1"/>
    <col min="9991" max="9991" width="5" style="10" customWidth="1"/>
    <col min="9992" max="9992" width="31.85546875" style="10" customWidth="1"/>
    <col min="9993" max="9993" width="5.140625" style="10" customWidth="1"/>
    <col min="9994" max="9996" width="12.28515625" style="10" customWidth="1"/>
    <col min="9997" max="9997" width="14.5703125" style="10" customWidth="1"/>
    <col min="9998" max="9998" width="11.42578125" style="10" customWidth="1"/>
    <col min="9999" max="9999" width="1.42578125" style="10" customWidth="1"/>
    <col min="10000" max="10000" width="1" style="10" customWidth="1"/>
    <col min="10001" max="10245" width="9.140625" style="10"/>
    <col min="10246" max="10246" width="3.7109375" style="10" customWidth="1"/>
    <col min="10247" max="10247" width="5" style="10" customWidth="1"/>
    <col min="10248" max="10248" width="31.85546875" style="10" customWidth="1"/>
    <col min="10249" max="10249" width="5.140625" style="10" customWidth="1"/>
    <col min="10250" max="10252" width="12.28515625" style="10" customWidth="1"/>
    <col min="10253" max="10253" width="14.5703125" style="10" customWidth="1"/>
    <col min="10254" max="10254" width="11.42578125" style="10" customWidth="1"/>
    <col min="10255" max="10255" width="1.42578125" style="10" customWidth="1"/>
    <col min="10256" max="10256" width="1" style="10" customWidth="1"/>
    <col min="10257" max="10501" width="9.140625" style="10"/>
    <col min="10502" max="10502" width="3.7109375" style="10" customWidth="1"/>
    <col min="10503" max="10503" width="5" style="10" customWidth="1"/>
    <col min="10504" max="10504" width="31.85546875" style="10" customWidth="1"/>
    <col min="10505" max="10505" width="5.140625" style="10" customWidth="1"/>
    <col min="10506" max="10508" width="12.28515625" style="10" customWidth="1"/>
    <col min="10509" max="10509" width="14.5703125" style="10" customWidth="1"/>
    <col min="10510" max="10510" width="11.42578125" style="10" customWidth="1"/>
    <col min="10511" max="10511" width="1.42578125" style="10" customWidth="1"/>
    <col min="10512" max="10512" width="1" style="10" customWidth="1"/>
    <col min="10513" max="10757" width="9.140625" style="10"/>
    <col min="10758" max="10758" width="3.7109375" style="10" customWidth="1"/>
    <col min="10759" max="10759" width="5" style="10" customWidth="1"/>
    <col min="10760" max="10760" width="31.85546875" style="10" customWidth="1"/>
    <col min="10761" max="10761" width="5.140625" style="10" customWidth="1"/>
    <col min="10762" max="10764" width="12.28515625" style="10" customWidth="1"/>
    <col min="10765" max="10765" width="14.5703125" style="10" customWidth="1"/>
    <col min="10766" max="10766" width="11.42578125" style="10" customWidth="1"/>
    <col min="10767" max="10767" width="1.42578125" style="10" customWidth="1"/>
    <col min="10768" max="10768" width="1" style="10" customWidth="1"/>
    <col min="10769" max="11013" width="9.140625" style="10"/>
    <col min="11014" max="11014" width="3.7109375" style="10" customWidth="1"/>
    <col min="11015" max="11015" width="5" style="10" customWidth="1"/>
    <col min="11016" max="11016" width="31.85546875" style="10" customWidth="1"/>
    <col min="11017" max="11017" width="5.140625" style="10" customWidth="1"/>
    <col min="11018" max="11020" width="12.28515625" style="10" customWidth="1"/>
    <col min="11021" max="11021" width="14.5703125" style="10" customWidth="1"/>
    <col min="11022" max="11022" width="11.42578125" style="10" customWidth="1"/>
    <col min="11023" max="11023" width="1.42578125" style="10" customWidth="1"/>
    <col min="11024" max="11024" width="1" style="10" customWidth="1"/>
    <col min="11025" max="11269" width="9.140625" style="10"/>
    <col min="11270" max="11270" width="3.7109375" style="10" customWidth="1"/>
    <col min="11271" max="11271" width="5" style="10" customWidth="1"/>
    <col min="11272" max="11272" width="31.85546875" style="10" customWidth="1"/>
    <col min="11273" max="11273" width="5.140625" style="10" customWidth="1"/>
    <col min="11274" max="11276" width="12.28515625" style="10" customWidth="1"/>
    <col min="11277" max="11277" width="14.5703125" style="10" customWidth="1"/>
    <col min="11278" max="11278" width="11.42578125" style="10" customWidth="1"/>
    <col min="11279" max="11279" width="1.42578125" style="10" customWidth="1"/>
    <col min="11280" max="11280" width="1" style="10" customWidth="1"/>
    <col min="11281" max="11525" width="9.140625" style="10"/>
    <col min="11526" max="11526" width="3.7109375" style="10" customWidth="1"/>
    <col min="11527" max="11527" width="5" style="10" customWidth="1"/>
    <col min="11528" max="11528" width="31.85546875" style="10" customWidth="1"/>
    <col min="11529" max="11529" width="5.140625" style="10" customWidth="1"/>
    <col min="11530" max="11532" width="12.28515625" style="10" customWidth="1"/>
    <col min="11533" max="11533" width="14.5703125" style="10" customWidth="1"/>
    <col min="11534" max="11534" width="11.42578125" style="10" customWidth="1"/>
    <col min="11535" max="11535" width="1.42578125" style="10" customWidth="1"/>
    <col min="11536" max="11536" width="1" style="10" customWidth="1"/>
    <col min="11537" max="11781" width="9.140625" style="10"/>
    <col min="11782" max="11782" width="3.7109375" style="10" customWidth="1"/>
    <col min="11783" max="11783" width="5" style="10" customWidth="1"/>
    <col min="11784" max="11784" width="31.85546875" style="10" customWidth="1"/>
    <col min="11785" max="11785" width="5.140625" style="10" customWidth="1"/>
    <col min="11786" max="11788" width="12.28515625" style="10" customWidth="1"/>
    <col min="11789" max="11789" width="14.5703125" style="10" customWidth="1"/>
    <col min="11790" max="11790" width="11.42578125" style="10" customWidth="1"/>
    <col min="11791" max="11791" width="1.42578125" style="10" customWidth="1"/>
    <col min="11792" max="11792" width="1" style="10" customWidth="1"/>
    <col min="11793" max="12037" width="9.140625" style="10"/>
    <col min="12038" max="12038" width="3.7109375" style="10" customWidth="1"/>
    <col min="12039" max="12039" width="5" style="10" customWidth="1"/>
    <col min="12040" max="12040" width="31.85546875" style="10" customWidth="1"/>
    <col min="12041" max="12041" width="5.140625" style="10" customWidth="1"/>
    <col min="12042" max="12044" width="12.28515625" style="10" customWidth="1"/>
    <col min="12045" max="12045" width="14.5703125" style="10" customWidth="1"/>
    <col min="12046" max="12046" width="11.42578125" style="10" customWidth="1"/>
    <col min="12047" max="12047" width="1.42578125" style="10" customWidth="1"/>
    <col min="12048" max="12048" width="1" style="10" customWidth="1"/>
    <col min="12049" max="12293" width="9.140625" style="10"/>
    <col min="12294" max="12294" width="3.7109375" style="10" customWidth="1"/>
    <col min="12295" max="12295" width="5" style="10" customWidth="1"/>
    <col min="12296" max="12296" width="31.85546875" style="10" customWidth="1"/>
    <col min="12297" max="12297" width="5.140625" style="10" customWidth="1"/>
    <col min="12298" max="12300" width="12.28515625" style="10" customWidth="1"/>
    <col min="12301" max="12301" width="14.5703125" style="10" customWidth="1"/>
    <col min="12302" max="12302" width="11.42578125" style="10" customWidth="1"/>
    <col min="12303" max="12303" width="1.42578125" style="10" customWidth="1"/>
    <col min="12304" max="12304" width="1" style="10" customWidth="1"/>
    <col min="12305" max="12549" width="9.140625" style="10"/>
    <col min="12550" max="12550" width="3.7109375" style="10" customWidth="1"/>
    <col min="12551" max="12551" width="5" style="10" customWidth="1"/>
    <col min="12552" max="12552" width="31.85546875" style="10" customWidth="1"/>
    <col min="12553" max="12553" width="5.140625" style="10" customWidth="1"/>
    <col min="12554" max="12556" width="12.28515625" style="10" customWidth="1"/>
    <col min="12557" max="12557" width="14.5703125" style="10" customWidth="1"/>
    <col min="12558" max="12558" width="11.42578125" style="10" customWidth="1"/>
    <col min="12559" max="12559" width="1.42578125" style="10" customWidth="1"/>
    <col min="12560" max="12560" width="1" style="10" customWidth="1"/>
    <col min="12561" max="12805" width="9.140625" style="10"/>
    <col min="12806" max="12806" width="3.7109375" style="10" customWidth="1"/>
    <col min="12807" max="12807" width="5" style="10" customWidth="1"/>
    <col min="12808" max="12808" width="31.85546875" style="10" customWidth="1"/>
    <col min="12809" max="12809" width="5.140625" style="10" customWidth="1"/>
    <col min="12810" max="12812" width="12.28515625" style="10" customWidth="1"/>
    <col min="12813" max="12813" width="14.5703125" style="10" customWidth="1"/>
    <col min="12814" max="12814" width="11.42578125" style="10" customWidth="1"/>
    <col min="12815" max="12815" width="1.42578125" style="10" customWidth="1"/>
    <col min="12816" max="12816" width="1" style="10" customWidth="1"/>
    <col min="12817" max="13061" width="9.140625" style="10"/>
    <col min="13062" max="13062" width="3.7109375" style="10" customWidth="1"/>
    <col min="13063" max="13063" width="5" style="10" customWidth="1"/>
    <col min="13064" max="13064" width="31.85546875" style="10" customWidth="1"/>
    <col min="13065" max="13065" width="5.140625" style="10" customWidth="1"/>
    <col min="13066" max="13068" width="12.28515625" style="10" customWidth="1"/>
    <col min="13069" max="13069" width="14.5703125" style="10" customWidth="1"/>
    <col min="13070" max="13070" width="11.42578125" style="10" customWidth="1"/>
    <col min="13071" max="13071" width="1.42578125" style="10" customWidth="1"/>
    <col min="13072" max="13072" width="1" style="10" customWidth="1"/>
    <col min="13073" max="13317" width="9.140625" style="10"/>
    <col min="13318" max="13318" width="3.7109375" style="10" customWidth="1"/>
    <col min="13319" max="13319" width="5" style="10" customWidth="1"/>
    <col min="13320" max="13320" width="31.85546875" style="10" customWidth="1"/>
    <col min="13321" max="13321" width="5.140625" style="10" customWidth="1"/>
    <col min="13322" max="13324" width="12.28515625" style="10" customWidth="1"/>
    <col min="13325" max="13325" width="14.5703125" style="10" customWidth="1"/>
    <col min="13326" max="13326" width="11.42578125" style="10" customWidth="1"/>
    <col min="13327" max="13327" width="1.42578125" style="10" customWidth="1"/>
    <col min="13328" max="13328" width="1" style="10" customWidth="1"/>
    <col min="13329" max="13573" width="9.140625" style="10"/>
    <col min="13574" max="13574" width="3.7109375" style="10" customWidth="1"/>
    <col min="13575" max="13575" width="5" style="10" customWidth="1"/>
    <col min="13576" max="13576" width="31.85546875" style="10" customWidth="1"/>
    <col min="13577" max="13577" width="5.140625" style="10" customWidth="1"/>
    <col min="13578" max="13580" width="12.28515625" style="10" customWidth="1"/>
    <col min="13581" max="13581" width="14.5703125" style="10" customWidth="1"/>
    <col min="13582" max="13582" width="11.42578125" style="10" customWidth="1"/>
    <col min="13583" max="13583" width="1.42578125" style="10" customWidth="1"/>
    <col min="13584" max="13584" width="1" style="10" customWidth="1"/>
    <col min="13585" max="13829" width="9.140625" style="10"/>
    <col min="13830" max="13830" width="3.7109375" style="10" customWidth="1"/>
    <col min="13831" max="13831" width="5" style="10" customWidth="1"/>
    <col min="13832" max="13832" width="31.85546875" style="10" customWidth="1"/>
    <col min="13833" max="13833" width="5.140625" style="10" customWidth="1"/>
    <col min="13834" max="13836" width="12.28515625" style="10" customWidth="1"/>
    <col min="13837" max="13837" width="14.5703125" style="10" customWidth="1"/>
    <col min="13838" max="13838" width="11.42578125" style="10" customWidth="1"/>
    <col min="13839" max="13839" width="1.42578125" style="10" customWidth="1"/>
    <col min="13840" max="13840" width="1" style="10" customWidth="1"/>
    <col min="13841" max="14085" width="9.140625" style="10"/>
    <col min="14086" max="14086" width="3.7109375" style="10" customWidth="1"/>
    <col min="14087" max="14087" width="5" style="10" customWidth="1"/>
    <col min="14088" max="14088" width="31.85546875" style="10" customWidth="1"/>
    <col min="14089" max="14089" width="5.140625" style="10" customWidth="1"/>
    <col min="14090" max="14092" width="12.28515625" style="10" customWidth="1"/>
    <col min="14093" max="14093" width="14.5703125" style="10" customWidth="1"/>
    <col min="14094" max="14094" width="11.42578125" style="10" customWidth="1"/>
    <col min="14095" max="14095" width="1.42578125" style="10" customWidth="1"/>
    <col min="14096" max="14096" width="1" style="10" customWidth="1"/>
    <col min="14097" max="14341" width="9.140625" style="10"/>
    <col min="14342" max="14342" width="3.7109375" style="10" customWidth="1"/>
    <col min="14343" max="14343" width="5" style="10" customWidth="1"/>
    <col min="14344" max="14344" width="31.85546875" style="10" customWidth="1"/>
    <col min="14345" max="14345" width="5.140625" style="10" customWidth="1"/>
    <col min="14346" max="14348" width="12.28515625" style="10" customWidth="1"/>
    <col min="14349" max="14349" width="14.5703125" style="10" customWidth="1"/>
    <col min="14350" max="14350" width="11.42578125" style="10" customWidth="1"/>
    <col min="14351" max="14351" width="1.42578125" style="10" customWidth="1"/>
    <col min="14352" max="14352" width="1" style="10" customWidth="1"/>
    <col min="14353" max="14597" width="9.140625" style="10"/>
    <col min="14598" max="14598" width="3.7109375" style="10" customWidth="1"/>
    <col min="14599" max="14599" width="5" style="10" customWidth="1"/>
    <col min="14600" max="14600" width="31.85546875" style="10" customWidth="1"/>
    <col min="14601" max="14601" width="5.140625" style="10" customWidth="1"/>
    <col min="14602" max="14604" width="12.28515625" style="10" customWidth="1"/>
    <col min="14605" max="14605" width="14.5703125" style="10" customWidth="1"/>
    <col min="14606" max="14606" width="11.42578125" style="10" customWidth="1"/>
    <col min="14607" max="14607" width="1.42578125" style="10" customWidth="1"/>
    <col min="14608" max="14608" width="1" style="10" customWidth="1"/>
    <col min="14609" max="14853" width="9.140625" style="10"/>
    <col min="14854" max="14854" width="3.7109375" style="10" customWidth="1"/>
    <col min="14855" max="14855" width="5" style="10" customWidth="1"/>
    <col min="14856" max="14856" width="31.85546875" style="10" customWidth="1"/>
    <col min="14857" max="14857" width="5.140625" style="10" customWidth="1"/>
    <col min="14858" max="14860" width="12.28515625" style="10" customWidth="1"/>
    <col min="14861" max="14861" width="14.5703125" style="10" customWidth="1"/>
    <col min="14862" max="14862" width="11.42578125" style="10" customWidth="1"/>
    <col min="14863" max="14863" width="1.42578125" style="10" customWidth="1"/>
    <col min="14864" max="14864" width="1" style="10" customWidth="1"/>
    <col min="14865" max="15109" width="9.140625" style="10"/>
    <col min="15110" max="15110" width="3.7109375" style="10" customWidth="1"/>
    <col min="15111" max="15111" width="5" style="10" customWidth="1"/>
    <col min="15112" max="15112" width="31.85546875" style="10" customWidth="1"/>
    <col min="15113" max="15113" width="5.140625" style="10" customWidth="1"/>
    <col min="15114" max="15116" width="12.28515625" style="10" customWidth="1"/>
    <col min="15117" max="15117" width="14.5703125" style="10" customWidth="1"/>
    <col min="15118" max="15118" width="11.42578125" style="10" customWidth="1"/>
    <col min="15119" max="15119" width="1.42578125" style="10" customWidth="1"/>
    <col min="15120" max="15120" width="1" style="10" customWidth="1"/>
    <col min="15121" max="15365" width="9.140625" style="10"/>
    <col min="15366" max="15366" width="3.7109375" style="10" customWidth="1"/>
    <col min="15367" max="15367" width="5" style="10" customWidth="1"/>
    <col min="15368" max="15368" width="31.85546875" style="10" customWidth="1"/>
    <col min="15369" max="15369" width="5.140625" style="10" customWidth="1"/>
    <col min="15370" max="15372" width="12.28515625" style="10" customWidth="1"/>
    <col min="15373" max="15373" width="14.5703125" style="10" customWidth="1"/>
    <col min="15374" max="15374" width="11.42578125" style="10" customWidth="1"/>
    <col min="15375" max="15375" width="1.42578125" style="10" customWidth="1"/>
    <col min="15376" max="15376" width="1" style="10" customWidth="1"/>
    <col min="15377" max="15621" width="9.140625" style="10"/>
    <col min="15622" max="15622" width="3.7109375" style="10" customWidth="1"/>
    <col min="15623" max="15623" width="5" style="10" customWidth="1"/>
    <col min="15624" max="15624" width="31.85546875" style="10" customWidth="1"/>
    <col min="15625" max="15625" width="5.140625" style="10" customWidth="1"/>
    <col min="15626" max="15628" width="12.28515625" style="10" customWidth="1"/>
    <col min="15629" max="15629" width="14.5703125" style="10" customWidth="1"/>
    <col min="15630" max="15630" width="11.42578125" style="10" customWidth="1"/>
    <col min="15631" max="15631" width="1.42578125" style="10" customWidth="1"/>
    <col min="15632" max="15632" width="1" style="10" customWidth="1"/>
    <col min="15633" max="15877" width="9.140625" style="10"/>
    <col min="15878" max="15878" width="3.7109375" style="10" customWidth="1"/>
    <col min="15879" max="15879" width="5" style="10" customWidth="1"/>
    <col min="15880" max="15880" width="31.85546875" style="10" customWidth="1"/>
    <col min="15881" max="15881" width="5.140625" style="10" customWidth="1"/>
    <col min="15882" max="15884" width="12.28515625" style="10" customWidth="1"/>
    <col min="15885" max="15885" width="14.5703125" style="10" customWidth="1"/>
    <col min="15886" max="15886" width="11.42578125" style="10" customWidth="1"/>
    <col min="15887" max="15887" width="1.42578125" style="10" customWidth="1"/>
    <col min="15888" max="15888" width="1" style="10" customWidth="1"/>
    <col min="15889" max="16133" width="9.140625" style="10"/>
    <col min="16134" max="16134" width="3.7109375" style="10" customWidth="1"/>
    <col min="16135" max="16135" width="5" style="10" customWidth="1"/>
    <col min="16136" max="16136" width="31.85546875" style="10" customWidth="1"/>
    <col min="16137" max="16137" width="5.140625" style="10" customWidth="1"/>
    <col min="16138" max="16140" width="12.28515625" style="10" customWidth="1"/>
    <col min="16141" max="16141" width="14.5703125" style="10" customWidth="1"/>
    <col min="16142" max="16142" width="11.42578125" style="10" customWidth="1"/>
    <col min="16143" max="16143" width="1.42578125" style="10" customWidth="1"/>
    <col min="16144" max="16144" width="1" style="10" customWidth="1"/>
    <col min="16145" max="16384" width="9.140625" style="10"/>
  </cols>
  <sheetData>
    <row r="1" spans="1:21" x14ac:dyDescent="0.25">
      <c r="A1" s="1" t="s">
        <v>424</v>
      </c>
      <c r="B1" s="2"/>
      <c r="C1" s="3"/>
      <c r="D1" s="4"/>
      <c r="E1" s="5"/>
      <c r="F1" s="6" t="s">
        <v>425</v>
      </c>
      <c r="G1" s="6" t="s">
        <v>426</v>
      </c>
      <c r="H1" s="6" t="s">
        <v>427</v>
      </c>
      <c r="I1" s="6" t="s">
        <v>428</v>
      </c>
      <c r="J1" s="6" t="s">
        <v>865</v>
      </c>
      <c r="K1" s="6" t="s">
        <v>866</v>
      </c>
      <c r="L1" s="6" t="s">
        <v>867</v>
      </c>
      <c r="M1" s="6" t="s">
        <v>868</v>
      </c>
      <c r="N1" s="6" t="s">
        <v>869</v>
      </c>
      <c r="O1" s="7" t="s">
        <v>429</v>
      </c>
      <c r="P1" s="7" t="s">
        <v>430</v>
      </c>
      <c r="Q1" s="8"/>
      <c r="R1" s="4"/>
      <c r="S1" s="4"/>
      <c r="T1" s="4"/>
    </row>
    <row r="2" spans="1:21" x14ac:dyDescent="0.25">
      <c r="A2" s="1" t="s">
        <v>431</v>
      </c>
      <c r="B2" s="2"/>
      <c r="C2" s="3"/>
      <c r="D2" s="4"/>
      <c r="E2" s="5"/>
      <c r="F2" s="66"/>
      <c r="G2" s="66"/>
      <c r="H2" s="11"/>
      <c r="I2" s="11"/>
      <c r="J2" s="11"/>
      <c r="K2" s="11"/>
      <c r="L2" s="11"/>
      <c r="M2" s="11"/>
      <c r="N2" s="11"/>
      <c r="O2" s="7"/>
      <c r="P2" s="7"/>
      <c r="Q2" s="8"/>
      <c r="R2" s="4"/>
      <c r="S2" s="4"/>
      <c r="T2" s="4"/>
    </row>
    <row r="3" spans="1:21" x14ac:dyDescent="0.25">
      <c r="A3" s="1" t="s">
        <v>431</v>
      </c>
      <c r="B3" s="2"/>
      <c r="C3" s="3"/>
      <c r="D3" s="65"/>
      <c r="E3" s="12" t="s">
        <v>432</v>
      </c>
      <c r="F3" s="13" t="s">
        <v>10</v>
      </c>
      <c r="G3" s="13" t="s">
        <v>433</v>
      </c>
      <c r="H3" s="13" t="s">
        <v>434</v>
      </c>
      <c r="I3" s="13" t="s">
        <v>435</v>
      </c>
      <c r="J3" s="13" t="s">
        <v>878</v>
      </c>
      <c r="K3" s="13" t="s">
        <v>879</v>
      </c>
      <c r="L3" s="13" t="s">
        <v>880</v>
      </c>
      <c r="M3" s="13" t="s">
        <v>881</v>
      </c>
      <c r="N3" s="13" t="s">
        <v>882</v>
      </c>
      <c r="O3" s="13" t="s">
        <v>436</v>
      </c>
      <c r="P3" s="14"/>
      <c r="Q3" s="8"/>
      <c r="R3" s="4"/>
      <c r="S3" s="4"/>
      <c r="T3" s="4"/>
    </row>
    <row r="4" spans="1:21" x14ac:dyDescent="0.25">
      <c r="A4" s="1" t="str">
        <f t="shared" ref="A4" si="0">IF(P4&gt;0,"Y",IF(P4&lt;0,"Y","N"))</f>
        <v>Y</v>
      </c>
      <c r="B4" s="39" t="s">
        <v>527</v>
      </c>
      <c r="C4" s="16" t="s">
        <v>437</v>
      </c>
      <c r="D4" s="17"/>
      <c r="E4" s="18">
        <v>166848.6812835313</v>
      </c>
      <c r="F4" s="19">
        <f t="shared" ref="F4:P4" si="1">ROUND(SUBTOTAL(9,F6:F35),0)</f>
        <v>1135979</v>
      </c>
      <c r="G4" s="19">
        <f t="shared" si="1"/>
        <v>941269</v>
      </c>
      <c r="H4" s="19">
        <f t="shared" si="1"/>
        <v>900572</v>
      </c>
      <c r="I4" s="19">
        <f t="shared" si="1"/>
        <v>0</v>
      </c>
      <c r="J4" s="19">
        <f t="shared" ref="J4:N4" si="2">ROUND(SUBTOTAL(9,J6:J35),0)</f>
        <v>0</v>
      </c>
      <c r="K4" s="19">
        <f t="shared" si="2"/>
        <v>0</v>
      </c>
      <c r="L4" s="19">
        <f t="shared" si="2"/>
        <v>0</v>
      </c>
      <c r="M4" s="19">
        <f t="shared" si="2"/>
        <v>0</v>
      </c>
      <c r="N4" s="19">
        <f t="shared" si="2"/>
        <v>0</v>
      </c>
      <c r="O4" s="19">
        <f t="shared" si="1"/>
        <v>0</v>
      </c>
      <c r="P4" s="19">
        <f t="shared" si="1"/>
        <v>2977821</v>
      </c>
      <c r="Q4" s="20"/>
      <c r="R4" s="4"/>
      <c r="S4" s="9"/>
      <c r="T4" s="4"/>
    </row>
    <row r="5" spans="1:21" x14ac:dyDescent="0.25">
      <c r="A5" s="1" t="str">
        <f>IF(SUM(F5:O5)&gt;0,"Y",IF(P5&lt;0,"Y","N"))</f>
        <v>Y</v>
      </c>
      <c r="B5" s="15"/>
      <c r="C5" s="16"/>
      <c r="D5" s="17"/>
      <c r="E5" s="18"/>
      <c r="F5" s="67">
        <f t="shared" ref="F5:O5" si="3">IF(+F4=0,"-",+F4/$P4)</f>
        <v>0.38147994792165146</v>
      </c>
      <c r="G5" s="67">
        <f t="shared" si="3"/>
        <v>0.31609321043810223</v>
      </c>
      <c r="H5" s="67">
        <f t="shared" si="3"/>
        <v>0.30242650582422514</v>
      </c>
      <c r="I5" s="67" t="str">
        <f t="shared" si="3"/>
        <v>-</v>
      </c>
      <c r="J5" s="67" t="str">
        <f t="shared" si="3"/>
        <v>-</v>
      </c>
      <c r="K5" s="67" t="str">
        <f t="shared" si="3"/>
        <v>-</v>
      </c>
      <c r="L5" s="67" t="str">
        <f t="shared" si="3"/>
        <v>-</v>
      </c>
      <c r="M5" s="67" t="str">
        <f t="shared" si="3"/>
        <v>-</v>
      </c>
      <c r="N5" s="67" t="str">
        <f t="shared" si="3"/>
        <v>-</v>
      </c>
      <c r="O5" s="67" t="str">
        <f t="shared" si="3"/>
        <v>-</v>
      </c>
      <c r="P5" s="67"/>
      <c r="Q5" s="20"/>
      <c r="R5" s="4"/>
      <c r="S5" s="9"/>
      <c r="T5" s="4"/>
    </row>
    <row r="6" spans="1:21" x14ac:dyDescent="0.25">
      <c r="A6" s="1" t="str">
        <f t="shared" ref="A6:A18" si="4">IF(P6&gt;0,"Y",IF(P6&lt;0,"Y","N"))</f>
        <v>Y</v>
      </c>
      <c r="B6" s="21">
        <v>500</v>
      </c>
      <c r="C6" s="22" t="s">
        <v>438</v>
      </c>
      <c r="D6" s="23"/>
      <c r="E6" s="24">
        <f t="shared" ref="E6" si="5">SUBTOTAL(9,E7:E7)</f>
        <v>0</v>
      </c>
      <c r="F6" s="24">
        <f>SUMIF(Budget!$B:$B,$B:$B,Budget!L:L)</f>
        <v>0</v>
      </c>
      <c r="G6" s="24">
        <f>SUMIF(Budget!$B:$B,$B:$B,Budget!N:N)</f>
        <v>405452.800025</v>
      </c>
      <c r="H6" s="24">
        <f>SUMIF(Budget!$B:$B,$B:$B,Budget!P:P)</f>
        <v>161126.20002500003</v>
      </c>
      <c r="I6" s="24">
        <f>SUMIF(Budget!$B:$B,$B:$B,Budget!R:R)</f>
        <v>0</v>
      </c>
      <c r="J6" s="24">
        <f>SUMIF(Budget!$B:$B,$B:$B,Budget!T:T)</f>
        <v>0</v>
      </c>
      <c r="K6" s="24">
        <f>SUMIF(Budget!$B:$B,$B:$B,Budget!V:V)</f>
        <v>0</v>
      </c>
      <c r="L6" s="24">
        <f>SUMIF(Budget!$B:$B,$B:$B,Budget!X:X)</f>
        <v>0</v>
      </c>
      <c r="M6" s="24">
        <f>SUMIF(Budget!$B:$B,$B:$B,Budget!Z:Z)</f>
        <v>0</v>
      </c>
      <c r="N6" s="24">
        <f>SUMIF(Budget!$B:$B,$B:$B,Budget!AB:AB)</f>
        <v>0</v>
      </c>
      <c r="O6" s="24">
        <f>SUMIF(Budget!$B:$B,$B:$B,Budget!AD:AD)</f>
        <v>0</v>
      </c>
      <c r="P6" s="24">
        <f>SUM(F6:O6)</f>
        <v>566579.00005000003</v>
      </c>
      <c r="Q6" s="8"/>
      <c r="R6" s="4"/>
      <c r="S6" s="9"/>
      <c r="T6" s="25"/>
    </row>
    <row r="7" spans="1:21" x14ac:dyDescent="0.25">
      <c r="A7" s="1" t="str">
        <f t="shared" si="4"/>
        <v>N</v>
      </c>
      <c r="B7" s="32"/>
      <c r="C7" s="27"/>
      <c r="D7" s="28"/>
      <c r="E7" s="28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8"/>
      <c r="R7" s="4"/>
      <c r="S7" s="9"/>
      <c r="T7" s="4"/>
      <c r="U7" s="30"/>
    </row>
    <row r="8" spans="1:21" x14ac:dyDescent="0.25">
      <c r="A8" s="1" t="str">
        <f t="shared" si="4"/>
        <v>N</v>
      </c>
      <c r="B8" s="21">
        <v>501</v>
      </c>
      <c r="C8" s="22" t="s">
        <v>15</v>
      </c>
      <c r="D8" s="23"/>
      <c r="E8" s="23"/>
      <c r="F8" s="24">
        <f>SUMIF(Budget!$B:$B,$B:$B,Budget!L:L)</f>
        <v>0</v>
      </c>
      <c r="G8" s="24">
        <f>SUMIF(Budget!$B:$B,$B:$B,Budget!N:N)</f>
        <v>0</v>
      </c>
      <c r="H8" s="24">
        <f>SUMIF(Budget!$B:$B,$B:$B,Budget!P:P)</f>
        <v>0</v>
      </c>
      <c r="I8" s="24">
        <f>SUMIF(Budget!$B:$B,$B:$B,Budget!R:R)</f>
        <v>0</v>
      </c>
      <c r="J8" s="24">
        <f>SUMIF(Budget!$B:$B,$B:$B,Budget!T:T)</f>
        <v>0</v>
      </c>
      <c r="K8" s="24">
        <f>SUMIF(Budget!$B:$B,$B:$B,Budget!V:V)</f>
        <v>0</v>
      </c>
      <c r="L8" s="24">
        <f>SUMIF(Budget!$B:$B,$B:$B,Budget!X:X)</f>
        <v>0</v>
      </c>
      <c r="M8" s="24">
        <f>SUMIF(Budget!$B:$B,$B:$B,Budget!Z:Z)</f>
        <v>0</v>
      </c>
      <c r="N8" s="24">
        <f>SUMIF(Budget!$B:$B,$B:$B,Budget!AB:AB)</f>
        <v>0</v>
      </c>
      <c r="O8" s="24">
        <f>SUMIF(Budget!$B:$B,$B:$B,Budget!AD:AD)</f>
        <v>0</v>
      </c>
      <c r="P8" s="24">
        <f>SUM(F8:O8)</f>
        <v>0</v>
      </c>
      <c r="Q8" s="8"/>
      <c r="R8" s="4"/>
      <c r="S8" s="9"/>
      <c r="T8" s="4"/>
      <c r="U8" s="30"/>
    </row>
    <row r="9" spans="1:21" x14ac:dyDescent="0.25">
      <c r="A9" s="1" t="str">
        <f t="shared" si="4"/>
        <v>N</v>
      </c>
      <c r="B9" s="32"/>
      <c r="C9" s="27"/>
      <c r="D9" s="28"/>
      <c r="E9" s="28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8"/>
      <c r="R9" s="4"/>
      <c r="S9" s="9"/>
      <c r="T9" s="4"/>
    </row>
    <row r="10" spans="1:21" x14ac:dyDescent="0.25">
      <c r="A10" s="1" t="str">
        <f t="shared" si="4"/>
        <v>N</v>
      </c>
      <c r="B10" s="21">
        <v>502</v>
      </c>
      <c r="C10" s="22" t="s">
        <v>16</v>
      </c>
      <c r="D10" s="23"/>
      <c r="E10" s="23"/>
      <c r="F10" s="24">
        <f>SUMIF(Budget!$B:$B,$B:$B,Budget!L:L)</f>
        <v>0</v>
      </c>
      <c r="G10" s="24">
        <f>SUMIF(Budget!$B:$B,$B:$B,Budget!N:N)</f>
        <v>0</v>
      </c>
      <c r="H10" s="24">
        <f>SUMIF(Budget!$B:$B,$B:$B,Budget!P:P)</f>
        <v>0</v>
      </c>
      <c r="I10" s="24">
        <f>SUMIF(Budget!$B:$B,$B:$B,Budget!R:R)</f>
        <v>0</v>
      </c>
      <c r="J10" s="24">
        <f>SUMIF(Budget!$B:$B,$B:$B,Budget!T:T)</f>
        <v>0</v>
      </c>
      <c r="K10" s="24">
        <f>SUMIF(Budget!$B:$B,$B:$B,Budget!V:V)</f>
        <v>0</v>
      </c>
      <c r="L10" s="24">
        <f>SUMIF(Budget!$B:$B,$B:$B,Budget!X:X)</f>
        <v>0</v>
      </c>
      <c r="M10" s="24">
        <f>SUMIF(Budget!$B:$B,$B:$B,Budget!Z:Z)</f>
        <v>0</v>
      </c>
      <c r="N10" s="24">
        <f>SUMIF(Budget!$B:$B,$B:$B,Budget!AB:AB)</f>
        <v>0</v>
      </c>
      <c r="O10" s="24">
        <f>SUMIF(Budget!$B:$B,$B:$B,Budget!AD:AD)</f>
        <v>0</v>
      </c>
      <c r="P10" s="24">
        <f>SUM(F10:O10)</f>
        <v>0</v>
      </c>
      <c r="Q10" s="8"/>
      <c r="R10" s="4"/>
      <c r="S10" s="9"/>
      <c r="T10" s="4"/>
    </row>
    <row r="11" spans="1:21" x14ac:dyDescent="0.25">
      <c r="A11" s="1" t="str">
        <f t="shared" si="4"/>
        <v>N</v>
      </c>
      <c r="B11" s="32"/>
      <c r="C11" s="27"/>
      <c r="D11" s="28"/>
      <c r="E11" s="28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8"/>
      <c r="R11" s="4"/>
      <c r="S11" s="9"/>
      <c r="T11" s="4"/>
    </row>
    <row r="12" spans="1:21" x14ac:dyDescent="0.25">
      <c r="A12" s="1" t="str">
        <f t="shared" si="4"/>
        <v>Y</v>
      </c>
      <c r="B12" s="21">
        <v>503</v>
      </c>
      <c r="C12" s="22" t="s">
        <v>324</v>
      </c>
      <c r="D12" s="23"/>
      <c r="E12" s="23"/>
      <c r="F12" s="24">
        <f>SUMIF(Budget!$B:$B,$B:$B,Budget!L:L)</f>
        <v>0</v>
      </c>
      <c r="G12" s="24">
        <f>SUMIF(Budget!$B:$B,$B:$B,Budget!N:N)</f>
        <v>199670.7</v>
      </c>
      <c r="H12" s="24">
        <f>SUMIF(Budget!$B:$B,$B:$B,Budget!P:P)</f>
        <v>31370.3</v>
      </c>
      <c r="I12" s="24">
        <f>SUMIF(Budget!$B:$B,$B:$B,Budget!R:R)</f>
        <v>0</v>
      </c>
      <c r="J12" s="24">
        <f>SUMIF(Budget!$B:$B,$B:$B,Budget!T:T)</f>
        <v>0</v>
      </c>
      <c r="K12" s="24">
        <f>SUMIF(Budget!$B:$B,$B:$B,Budget!V:V)</f>
        <v>0</v>
      </c>
      <c r="L12" s="24">
        <f>SUMIF(Budget!$B:$B,$B:$B,Budget!X:X)</f>
        <v>0</v>
      </c>
      <c r="M12" s="24">
        <f>SUMIF(Budget!$B:$B,$B:$B,Budget!Z:Z)</f>
        <v>0</v>
      </c>
      <c r="N12" s="24">
        <f>SUMIF(Budget!$B:$B,$B:$B,Budget!AB:AB)</f>
        <v>0</v>
      </c>
      <c r="O12" s="24">
        <f>SUMIF(Budget!$B:$B,$B:$B,Budget!AD:AD)</f>
        <v>0</v>
      </c>
      <c r="P12" s="24">
        <f>SUM(F12:O12)</f>
        <v>231041</v>
      </c>
      <c r="Q12" s="8"/>
      <c r="R12" s="4"/>
      <c r="S12" s="9"/>
      <c r="T12" s="4"/>
    </row>
    <row r="13" spans="1:21" x14ac:dyDescent="0.25">
      <c r="A13" s="1" t="str">
        <f t="shared" si="4"/>
        <v>N</v>
      </c>
      <c r="B13" s="32"/>
      <c r="C13" s="27"/>
      <c r="D13" s="28"/>
      <c r="E13" s="28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8"/>
      <c r="R13" s="4"/>
      <c r="S13" s="9"/>
      <c r="T13" s="4"/>
    </row>
    <row r="14" spans="1:21" x14ac:dyDescent="0.25">
      <c r="A14" s="1" t="str">
        <f t="shared" si="4"/>
        <v>Y</v>
      </c>
      <c r="B14" s="21">
        <v>505</v>
      </c>
      <c r="C14" s="22" t="s">
        <v>17</v>
      </c>
      <c r="D14" s="23"/>
      <c r="E14" s="23"/>
      <c r="F14" s="24">
        <f>SUMIF(Budget!$B:$B,$B:$B,Budget!L:L)</f>
        <v>0</v>
      </c>
      <c r="G14" s="24">
        <f>SUMIF(Budget!$B:$B,$B:$B,Budget!N:N)</f>
        <v>113478.8</v>
      </c>
      <c r="H14" s="24">
        <f>SUMIF(Budget!$B:$B,$B:$B,Budget!P:P)</f>
        <v>170218.19999999998</v>
      </c>
      <c r="I14" s="24">
        <f>SUMIF(Budget!$B:$B,$B:$B,Budget!R:R)</f>
        <v>0</v>
      </c>
      <c r="J14" s="24">
        <f>SUMIF(Budget!$B:$B,$B:$B,Budget!T:T)</f>
        <v>0</v>
      </c>
      <c r="K14" s="24">
        <f>SUMIF(Budget!$B:$B,$B:$B,Budget!V:V)</f>
        <v>0</v>
      </c>
      <c r="L14" s="24">
        <f>SUMIF(Budget!$B:$B,$B:$B,Budget!X:X)</f>
        <v>0</v>
      </c>
      <c r="M14" s="24">
        <f>SUMIF(Budget!$B:$B,$B:$B,Budget!Z:Z)</f>
        <v>0</v>
      </c>
      <c r="N14" s="24">
        <f>SUMIF(Budget!$B:$B,$B:$B,Budget!AB:AB)</f>
        <v>0</v>
      </c>
      <c r="O14" s="24">
        <f>SUMIF(Budget!$B:$B,$B:$B,Budget!AD:AD)</f>
        <v>0</v>
      </c>
      <c r="P14" s="24">
        <f>SUM(F14:O14)</f>
        <v>283697</v>
      </c>
      <c r="Q14" s="8"/>
      <c r="R14" s="4"/>
      <c r="S14" s="9"/>
      <c r="T14" s="4"/>
    </row>
    <row r="15" spans="1:21" x14ac:dyDescent="0.25">
      <c r="A15" s="1" t="str">
        <f t="shared" si="4"/>
        <v>N</v>
      </c>
      <c r="B15" s="33"/>
      <c r="C15" s="34"/>
      <c r="D15" s="4"/>
      <c r="E15" s="4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6"/>
      <c r="Q15" s="8"/>
      <c r="R15" s="4"/>
      <c r="S15" s="9"/>
      <c r="T15" s="4"/>
    </row>
    <row r="16" spans="1:21" x14ac:dyDescent="0.25">
      <c r="A16" s="1" t="str">
        <f t="shared" si="4"/>
        <v>Y</v>
      </c>
      <c r="B16" s="21">
        <v>510</v>
      </c>
      <c r="C16" s="22" t="s">
        <v>23</v>
      </c>
      <c r="D16" s="23"/>
      <c r="E16" s="23"/>
      <c r="F16" s="24">
        <f>SUMIF(Budget!$B:$B,$B:$B,Budget!L:L)</f>
        <v>0</v>
      </c>
      <c r="G16" s="24">
        <f>SUMIF(Budget!$B:$B,$B:$B,Budget!N:N)</f>
        <v>63132.4</v>
      </c>
      <c r="H16" s="24">
        <f>SUMIF(Budget!$B:$B,$B:$B,Budget!P:P)</f>
        <v>252529.6</v>
      </c>
      <c r="I16" s="24">
        <f>SUMIF(Budget!$B:$B,$B:$B,Budget!R:R)</f>
        <v>0</v>
      </c>
      <c r="J16" s="24">
        <f>SUMIF(Budget!$B:$B,$B:$B,Budget!T:T)</f>
        <v>0</v>
      </c>
      <c r="K16" s="24">
        <f>SUMIF(Budget!$B:$B,$B:$B,Budget!V:V)</f>
        <v>0</v>
      </c>
      <c r="L16" s="24">
        <f>SUMIF(Budget!$B:$B,$B:$B,Budget!X:X)</f>
        <v>0</v>
      </c>
      <c r="M16" s="24">
        <f>SUMIF(Budget!$B:$B,$B:$B,Budget!Z:Z)</f>
        <v>0</v>
      </c>
      <c r="N16" s="24">
        <f>SUMIF(Budget!$B:$B,$B:$B,Budget!AB:AB)</f>
        <v>0</v>
      </c>
      <c r="O16" s="24">
        <f>SUMIF(Budget!$B:$B,$B:$B,Budget!AD:AD)</f>
        <v>0</v>
      </c>
      <c r="P16" s="24">
        <f>SUM(F16:O16)</f>
        <v>315662</v>
      </c>
      <c r="Q16" s="8"/>
      <c r="R16" s="4"/>
      <c r="S16" s="9"/>
      <c r="T16" s="4"/>
    </row>
    <row r="17" spans="1:20" x14ac:dyDescent="0.25">
      <c r="A17" s="1" t="str">
        <f t="shared" si="4"/>
        <v>N</v>
      </c>
      <c r="B17" s="26"/>
      <c r="C17" s="27"/>
      <c r="D17" s="28"/>
      <c r="E17" s="28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8"/>
      <c r="R17" s="4"/>
      <c r="S17" s="9"/>
      <c r="T17" s="4"/>
    </row>
    <row r="18" spans="1:20" x14ac:dyDescent="0.25">
      <c r="A18" s="1" t="str">
        <f t="shared" si="4"/>
        <v>N</v>
      </c>
      <c r="B18" s="21">
        <v>520</v>
      </c>
      <c r="C18" s="22" t="s">
        <v>24</v>
      </c>
      <c r="D18" s="23"/>
      <c r="E18" s="23"/>
      <c r="F18" s="24">
        <f>SUMIF(Budget!$B:$B,$B:$B,Budget!L:L)</f>
        <v>0</v>
      </c>
      <c r="G18" s="24">
        <f>SUMIF(Budget!$B:$B,$B:$B,Budget!N:N)</f>
        <v>0</v>
      </c>
      <c r="H18" s="24">
        <f>SUMIF(Budget!$B:$B,$B:$B,Budget!P:P)</f>
        <v>0</v>
      </c>
      <c r="I18" s="24">
        <f>SUMIF(Budget!$B:$B,$B:$B,Budget!R:R)</f>
        <v>0</v>
      </c>
      <c r="J18" s="24">
        <f>SUMIF(Budget!$B:$B,$B:$B,Budget!T:T)</f>
        <v>0</v>
      </c>
      <c r="K18" s="24">
        <f>SUMIF(Budget!$B:$B,$B:$B,Budget!V:V)</f>
        <v>0</v>
      </c>
      <c r="L18" s="24">
        <f>SUMIF(Budget!$B:$B,$B:$B,Budget!X:X)</f>
        <v>0</v>
      </c>
      <c r="M18" s="24">
        <f>SUMIF(Budget!$B:$B,$B:$B,Budget!Z:Z)</f>
        <v>0</v>
      </c>
      <c r="N18" s="24">
        <f>SUMIF(Budget!$B:$B,$B:$B,Budget!AB:AB)</f>
        <v>0</v>
      </c>
      <c r="O18" s="24">
        <f>SUMIF(Budget!$B:$B,$B:$B,Budget!AD:AD)</f>
        <v>0</v>
      </c>
      <c r="P18" s="24">
        <f>SUM(F18:O18)</f>
        <v>0</v>
      </c>
      <c r="Q18" s="8"/>
      <c r="R18" s="4"/>
      <c r="S18" s="9"/>
      <c r="T18" s="4"/>
    </row>
    <row r="19" spans="1:20" x14ac:dyDescent="0.25">
      <c r="A19" s="1" t="str">
        <f t="shared" ref="A19:A28" si="6">IF(P19&gt;0,"Y",IF(P19&lt;0,"Y","N"))</f>
        <v>N</v>
      </c>
      <c r="B19" s="32"/>
      <c r="C19" s="27"/>
      <c r="D19" s="28"/>
      <c r="E19" s="28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8"/>
      <c r="R19" s="4"/>
      <c r="S19" s="9"/>
      <c r="T19" s="4"/>
    </row>
    <row r="20" spans="1:20" x14ac:dyDescent="0.25">
      <c r="A20" s="1" t="str">
        <f t="shared" si="6"/>
        <v>N</v>
      </c>
      <c r="B20" s="21">
        <v>523</v>
      </c>
      <c r="C20" s="22" t="s">
        <v>350</v>
      </c>
      <c r="D20" s="23"/>
      <c r="E20" s="23"/>
      <c r="F20" s="24">
        <f>SUMIF(Budget!$B:$B,$B:$B,Budget!L:L)</f>
        <v>0</v>
      </c>
      <c r="G20" s="24">
        <f>SUMIF(Budget!$B:$B,$B:$B,Budget!N:N)</f>
        <v>0</v>
      </c>
      <c r="H20" s="24">
        <f>SUMIF(Budget!$B:$B,$B:$B,Budget!P:P)</f>
        <v>0</v>
      </c>
      <c r="I20" s="24">
        <f>SUMIF(Budget!$B:$B,$B:$B,Budget!R:R)</f>
        <v>0</v>
      </c>
      <c r="J20" s="24">
        <f>SUMIF(Budget!$B:$B,$B:$B,Budget!T:T)</f>
        <v>0</v>
      </c>
      <c r="K20" s="24">
        <f>SUMIF(Budget!$B:$B,$B:$B,Budget!V:V)</f>
        <v>0</v>
      </c>
      <c r="L20" s="24">
        <f>SUMIF(Budget!$B:$B,$B:$B,Budget!X:X)</f>
        <v>0</v>
      </c>
      <c r="M20" s="24">
        <f>SUMIF(Budget!$B:$B,$B:$B,Budget!Z:Z)</f>
        <v>0</v>
      </c>
      <c r="N20" s="24">
        <f>SUMIF(Budget!$B:$B,$B:$B,Budget!AB:AB)</f>
        <v>0</v>
      </c>
      <c r="O20" s="24">
        <f>SUMIF(Budget!$B:$B,$B:$B,Budget!AD:AD)</f>
        <v>0</v>
      </c>
      <c r="P20" s="24">
        <f>SUM(F20:O20)</f>
        <v>0</v>
      </c>
      <c r="Q20" s="8"/>
      <c r="R20" s="4"/>
      <c r="S20" s="9"/>
      <c r="T20" s="4"/>
    </row>
    <row r="21" spans="1:20" x14ac:dyDescent="0.25">
      <c r="A21" s="1" t="str">
        <f t="shared" si="6"/>
        <v>N</v>
      </c>
      <c r="B21" s="26"/>
      <c r="C21" s="27"/>
      <c r="D21" s="28"/>
      <c r="E21" s="28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8"/>
      <c r="R21" s="4"/>
      <c r="S21" s="9"/>
      <c r="T21" s="4"/>
    </row>
    <row r="22" spans="1:20" x14ac:dyDescent="0.25">
      <c r="A22" s="1" t="str">
        <f t="shared" si="6"/>
        <v>Y</v>
      </c>
      <c r="B22" s="21">
        <v>530</v>
      </c>
      <c r="C22" s="22" t="s">
        <v>27</v>
      </c>
      <c r="D22" s="23"/>
      <c r="E22" s="23"/>
      <c r="F22" s="24">
        <f>SUMIF(Budget!$B:$B,$B:$B,Budget!L:L)</f>
        <v>422035.20063706458</v>
      </c>
      <c r="G22" s="24">
        <f>SUMIF(Budget!$B:$B,$B:$B,Budget!N:N)</f>
        <v>0</v>
      </c>
      <c r="H22" s="24">
        <f>SUMIF(Budget!$B:$B,$B:$B,Budget!P:P)</f>
        <v>0</v>
      </c>
      <c r="I22" s="24">
        <f>SUMIF(Budget!$B:$B,$B:$B,Budget!R:R)</f>
        <v>0</v>
      </c>
      <c r="J22" s="24">
        <f>SUMIF(Budget!$B:$B,$B:$B,Budget!T:T)</f>
        <v>0</v>
      </c>
      <c r="K22" s="24">
        <f>SUMIF(Budget!$B:$B,$B:$B,Budget!V:V)</f>
        <v>0</v>
      </c>
      <c r="L22" s="24">
        <f>SUMIF(Budget!$B:$B,$B:$B,Budget!X:X)</f>
        <v>0</v>
      </c>
      <c r="M22" s="24">
        <f>SUMIF(Budget!$B:$B,$B:$B,Budget!Z:Z)</f>
        <v>0</v>
      </c>
      <c r="N22" s="24">
        <f>SUMIF(Budget!$B:$B,$B:$B,Budget!AB:AB)</f>
        <v>0</v>
      </c>
      <c r="O22" s="24">
        <f>SUMIF(Budget!$B:$B,$B:$B,Budget!AD:AD)</f>
        <v>0</v>
      </c>
      <c r="P22" s="24">
        <f>SUM(F22:O22)</f>
        <v>422035.20063706458</v>
      </c>
      <c r="Q22" s="8"/>
      <c r="R22" s="4"/>
      <c r="S22" s="9"/>
      <c r="T22" s="4"/>
    </row>
    <row r="23" spans="1:20" x14ac:dyDescent="0.25">
      <c r="A23" s="1" t="str">
        <f t="shared" si="6"/>
        <v>N</v>
      </c>
      <c r="B23" s="32"/>
      <c r="C23" s="27"/>
      <c r="D23" s="28"/>
      <c r="E23" s="28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8"/>
      <c r="R23" s="4"/>
      <c r="S23" s="9"/>
      <c r="T23" s="4"/>
    </row>
    <row r="24" spans="1:20" x14ac:dyDescent="0.25">
      <c r="A24" s="1" t="str">
        <f t="shared" si="6"/>
        <v>Y</v>
      </c>
      <c r="B24" s="21">
        <v>540</v>
      </c>
      <c r="C24" s="22" t="s">
        <v>36</v>
      </c>
      <c r="D24" s="23"/>
      <c r="E24" s="37">
        <f t="shared" ref="E24" si="7">SUBTOTAL(9,E25:E25)</f>
        <v>0</v>
      </c>
      <c r="F24" s="24">
        <f>SUMIF(Budget!$B:$B,$B:$B,Budget!L:L)</f>
        <v>0</v>
      </c>
      <c r="G24" s="24">
        <f>SUMIF(Budget!$B:$B,$B:$B,Budget!N:N)</f>
        <v>83162</v>
      </c>
      <c r="H24" s="24">
        <f>SUMIF(Budget!$B:$B,$B:$B,Budget!P:P)</f>
        <v>56210.231994354937</v>
      </c>
      <c r="I24" s="24">
        <f>SUMIF(Budget!$B:$B,$B:$B,Budget!R:R)</f>
        <v>0</v>
      </c>
      <c r="J24" s="24">
        <f>SUMIF(Budget!$B:$B,$B:$B,Budget!T:T)</f>
        <v>0</v>
      </c>
      <c r="K24" s="24">
        <f>SUMIF(Budget!$B:$B,$B:$B,Budget!V:V)</f>
        <v>0</v>
      </c>
      <c r="L24" s="24">
        <f>SUMIF(Budget!$B:$B,$B:$B,Budget!X:X)</f>
        <v>0</v>
      </c>
      <c r="M24" s="24">
        <f>SUMIF(Budget!$B:$B,$B:$B,Budget!Z:Z)</f>
        <v>0</v>
      </c>
      <c r="N24" s="24">
        <f>SUMIF(Budget!$B:$B,$B:$B,Budget!AB:AB)</f>
        <v>0</v>
      </c>
      <c r="O24" s="24">
        <f>SUMIF(Budget!$B:$B,$B:$B,Budget!AD:AD)</f>
        <v>0</v>
      </c>
      <c r="P24" s="24">
        <f>SUM(F24:O24)</f>
        <v>139372.23199435492</v>
      </c>
      <c r="Q24" s="8"/>
      <c r="R24" s="4"/>
      <c r="S24" s="9"/>
      <c r="T24" s="4"/>
    </row>
    <row r="25" spans="1:20" x14ac:dyDescent="0.25">
      <c r="A25" s="1" t="str">
        <f t="shared" si="6"/>
        <v>N</v>
      </c>
      <c r="B25" s="33"/>
      <c r="C25" s="34"/>
      <c r="D25" s="4"/>
      <c r="E25" s="4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"/>
      <c r="Q25" s="8"/>
      <c r="R25" s="4"/>
      <c r="S25" s="9"/>
      <c r="T25" s="4"/>
    </row>
    <row r="26" spans="1:20" x14ac:dyDescent="0.25">
      <c r="A26" s="1" t="str">
        <f t="shared" si="6"/>
        <v>Y</v>
      </c>
      <c r="B26" s="21">
        <v>550</v>
      </c>
      <c r="C26" s="22" t="s">
        <v>50</v>
      </c>
      <c r="D26" s="23"/>
      <c r="E26" s="37">
        <f t="shared" ref="E26" si="8">SUBTOTAL(9,E27:E27)</f>
        <v>0</v>
      </c>
      <c r="F26" s="24">
        <f>SUMIF(Budget!$B:$B,$B:$B,Budget!L:L)</f>
        <v>4701.1429460564232</v>
      </c>
      <c r="G26" s="24">
        <f>SUMIF(Budget!$B:$B,$B:$B,Budget!N:N)</f>
        <v>0</v>
      </c>
      <c r="H26" s="24">
        <f>SUMIF(Budget!$B:$B,$B:$B,Budget!P:P)</f>
        <v>0</v>
      </c>
      <c r="I26" s="24">
        <f>SUMIF(Budget!$B:$B,$B:$B,Budget!R:R)</f>
        <v>0</v>
      </c>
      <c r="J26" s="24">
        <f>SUMIF(Budget!$B:$B,$B:$B,Budget!T:T)</f>
        <v>0</v>
      </c>
      <c r="K26" s="24">
        <f>SUMIF(Budget!$B:$B,$B:$B,Budget!V:V)</f>
        <v>0</v>
      </c>
      <c r="L26" s="24">
        <f>SUMIF(Budget!$B:$B,$B:$B,Budget!X:X)</f>
        <v>0</v>
      </c>
      <c r="M26" s="24">
        <f>SUMIF(Budget!$B:$B,$B:$B,Budget!Z:Z)</f>
        <v>0</v>
      </c>
      <c r="N26" s="24">
        <f>SUMIF(Budget!$B:$B,$B:$B,Budget!AB:AB)</f>
        <v>0</v>
      </c>
      <c r="O26" s="24">
        <f>SUMIF(Budget!$B:$B,$B:$B,Budget!AD:AD)</f>
        <v>0</v>
      </c>
      <c r="P26" s="24">
        <f>SUM(F26:O26)</f>
        <v>4701.1429460564232</v>
      </c>
      <c r="Q26" s="8"/>
      <c r="R26" s="4"/>
      <c r="S26" s="9"/>
      <c r="T26" s="4"/>
    </row>
    <row r="27" spans="1:20" x14ac:dyDescent="0.25">
      <c r="A27" s="1" t="str">
        <f t="shared" si="6"/>
        <v>N</v>
      </c>
      <c r="B27" s="32"/>
      <c r="C27" s="27"/>
      <c r="D27" s="28"/>
      <c r="E27" s="28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8"/>
      <c r="R27" s="4"/>
      <c r="S27" s="9"/>
      <c r="T27" s="4"/>
    </row>
    <row r="28" spans="1:20" x14ac:dyDescent="0.25">
      <c r="A28" s="1" t="str">
        <f t="shared" si="6"/>
        <v>Y</v>
      </c>
      <c r="B28" s="21">
        <v>560</v>
      </c>
      <c r="C28" s="22" t="s">
        <v>52</v>
      </c>
      <c r="D28" s="23"/>
      <c r="E28" s="23"/>
      <c r="F28" s="24">
        <f>SUMIF(Budget!$B:$B,$B:$B,Budget!L:L)</f>
        <v>0</v>
      </c>
      <c r="G28" s="24">
        <f>SUMIF(Budget!$B:$B,$B:$B,Budget!N:N)</f>
        <v>76372.5</v>
      </c>
      <c r="H28" s="24">
        <f>SUMIF(Budget!$B:$B,$B:$B,Budget!P:P)</f>
        <v>229117.5</v>
      </c>
      <c r="I28" s="24">
        <f>SUMIF(Budget!$B:$B,$B:$B,Budget!R:R)</f>
        <v>0</v>
      </c>
      <c r="J28" s="24">
        <f>SUMIF(Budget!$B:$B,$B:$B,Budget!T:T)</f>
        <v>0</v>
      </c>
      <c r="K28" s="24">
        <f>SUMIF(Budget!$B:$B,$B:$B,Budget!V:V)</f>
        <v>0</v>
      </c>
      <c r="L28" s="24">
        <f>SUMIF(Budget!$B:$B,$B:$B,Budget!X:X)</f>
        <v>0</v>
      </c>
      <c r="M28" s="24">
        <f>SUMIF(Budget!$B:$B,$B:$B,Budget!Z:Z)</f>
        <v>0</v>
      </c>
      <c r="N28" s="24">
        <f>SUMIF(Budget!$B:$B,$B:$B,Budget!AB:AB)</f>
        <v>0</v>
      </c>
      <c r="O28" s="24">
        <f>SUMIF(Budget!$B:$B,$B:$B,Budget!AD:AD)</f>
        <v>0</v>
      </c>
      <c r="P28" s="24">
        <f>SUM(F28:O28)</f>
        <v>305490</v>
      </c>
      <c r="Q28" s="8"/>
      <c r="R28" s="4"/>
      <c r="S28" s="9"/>
      <c r="T28" s="4"/>
    </row>
    <row r="29" spans="1:20" x14ac:dyDescent="0.25">
      <c r="A29" s="1" t="str">
        <f t="shared" ref="A29:A36" si="9">IF(P29&gt;0,"Y",IF(P29&lt;0,"Y","N"))</f>
        <v>N</v>
      </c>
      <c r="B29" s="32"/>
      <c r="C29" s="27"/>
      <c r="D29" s="28"/>
      <c r="E29" s="28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8"/>
      <c r="R29" s="4"/>
      <c r="S29" s="9"/>
      <c r="T29" s="4"/>
    </row>
    <row r="30" spans="1:20" x14ac:dyDescent="0.25">
      <c r="A30" s="1" t="str">
        <f t="shared" si="9"/>
        <v>N</v>
      </c>
      <c r="B30" s="21">
        <v>570</v>
      </c>
      <c r="C30" s="22" t="s">
        <v>62</v>
      </c>
      <c r="D30" s="23"/>
      <c r="E30" s="37">
        <f t="shared" ref="E30" si="10">SUBTOTAL(9,E31:E31)</f>
        <v>0</v>
      </c>
      <c r="F30" s="24">
        <f>SUMIF(Budget!$B:$B,$B:$B,Budget!L:L)</f>
        <v>0</v>
      </c>
      <c r="G30" s="24">
        <f>SUMIF(Budget!$B:$B,$B:$B,Budget!N:N)</f>
        <v>0</v>
      </c>
      <c r="H30" s="24">
        <f>SUMIF(Budget!$B:$B,$B:$B,Budget!P:P)</f>
        <v>0</v>
      </c>
      <c r="I30" s="24">
        <f>SUMIF(Budget!$B:$B,$B:$B,Budget!R:R)</f>
        <v>0</v>
      </c>
      <c r="J30" s="24">
        <f>SUMIF(Budget!$B:$B,$B:$B,Budget!T:T)</f>
        <v>0</v>
      </c>
      <c r="K30" s="24">
        <f>SUMIF(Budget!$B:$B,$B:$B,Budget!V:V)</f>
        <v>0</v>
      </c>
      <c r="L30" s="24">
        <f>SUMIF(Budget!$B:$B,$B:$B,Budget!X:X)</f>
        <v>0</v>
      </c>
      <c r="M30" s="24">
        <f>SUMIF(Budget!$B:$B,$B:$B,Budget!Z:Z)</f>
        <v>0</v>
      </c>
      <c r="N30" s="24">
        <f>SUMIF(Budget!$B:$B,$B:$B,Budget!AB:AB)</f>
        <v>0</v>
      </c>
      <c r="O30" s="24">
        <f>SUMIF(Budget!$B:$B,$B:$B,Budget!AD:AD)</f>
        <v>0</v>
      </c>
      <c r="P30" s="24">
        <f>SUM(F30:O30)</f>
        <v>0</v>
      </c>
      <c r="Q30" s="38"/>
      <c r="R30" s="4"/>
      <c r="S30" s="9"/>
      <c r="T30" s="4"/>
    </row>
    <row r="31" spans="1:20" x14ac:dyDescent="0.25">
      <c r="A31" s="1" t="str">
        <f t="shared" si="9"/>
        <v>N</v>
      </c>
      <c r="B31" s="32"/>
      <c r="C31" s="27"/>
      <c r="D31" s="28"/>
      <c r="E31" s="28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8"/>
      <c r="R31" s="4"/>
      <c r="S31" s="9"/>
      <c r="T31" s="4"/>
    </row>
    <row r="32" spans="1:20" x14ac:dyDescent="0.25">
      <c r="A32" s="1" t="str">
        <f t="shared" si="9"/>
        <v>Y</v>
      </c>
      <c r="B32" s="21">
        <v>571</v>
      </c>
      <c r="C32" s="22" t="s">
        <v>454</v>
      </c>
      <c r="D32" s="23"/>
      <c r="E32" s="37">
        <f t="shared" ref="E32" si="11">SUBTOTAL(9,E33:E33)</f>
        <v>0</v>
      </c>
      <c r="F32" s="24">
        <f>SUMIF(Budget!$B:$B,$B:$B,Budget!L:L)</f>
        <v>709243</v>
      </c>
      <c r="G32" s="24">
        <f>SUMIF(Budget!$B:$B,$B:$B,Budget!N:N)</f>
        <v>0</v>
      </c>
      <c r="H32" s="24">
        <f>SUMIF(Budget!$B:$B,$B:$B,Budget!P:P)</f>
        <v>0</v>
      </c>
      <c r="I32" s="24">
        <f>SUMIF(Budget!$B:$B,$B:$B,Budget!R:R)</f>
        <v>0</v>
      </c>
      <c r="J32" s="24">
        <f>SUMIF(Budget!$B:$B,$B:$B,Budget!T:T)</f>
        <v>0</v>
      </c>
      <c r="K32" s="24">
        <f>SUMIF(Budget!$B:$B,$B:$B,Budget!V:V)</f>
        <v>0</v>
      </c>
      <c r="L32" s="24">
        <f>SUMIF(Budget!$B:$B,$B:$B,Budget!X:X)</f>
        <v>0</v>
      </c>
      <c r="M32" s="24">
        <f>SUMIF(Budget!$B:$B,$B:$B,Budget!Z:Z)</f>
        <v>0</v>
      </c>
      <c r="N32" s="24">
        <f>SUMIF(Budget!$B:$B,$B:$B,Budget!AB:AB)</f>
        <v>0</v>
      </c>
      <c r="O32" s="24">
        <f>SUMIF(Budget!$B:$B,$B:$B,Budget!AD:AD)</f>
        <v>0</v>
      </c>
      <c r="P32" s="24">
        <f>SUM(F32:O32)</f>
        <v>709243</v>
      </c>
      <c r="Q32" s="38"/>
      <c r="R32" s="4"/>
      <c r="S32" s="9"/>
      <c r="T32" s="4"/>
    </row>
    <row r="33" spans="1:20" x14ac:dyDescent="0.25">
      <c r="A33" s="1" t="str">
        <f t="shared" si="9"/>
        <v>N</v>
      </c>
      <c r="B33" s="33"/>
      <c r="C33" s="34"/>
      <c r="D33" s="4"/>
      <c r="E33" s="4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4"/>
      <c r="Q33" s="38"/>
      <c r="R33" s="4"/>
      <c r="S33" s="9"/>
      <c r="T33" s="4"/>
    </row>
    <row r="34" spans="1:20" x14ac:dyDescent="0.25">
      <c r="A34" s="1" t="str">
        <f t="shared" si="9"/>
        <v>N</v>
      </c>
      <c r="B34" s="21">
        <v>578</v>
      </c>
      <c r="C34" s="22" t="s">
        <v>73</v>
      </c>
      <c r="D34" s="23"/>
      <c r="E34" s="23"/>
      <c r="F34" s="24">
        <f>SUMIF(Budget!$B:$B,$B:$B,Budget!L:L)</f>
        <v>0</v>
      </c>
      <c r="G34" s="24">
        <f>SUMIF(Budget!$B:$B,$B:$B,Budget!N:N)</f>
        <v>0</v>
      </c>
      <c r="H34" s="24">
        <f>SUMIF(Budget!$B:$B,$B:$B,Budget!P:P)</f>
        <v>0</v>
      </c>
      <c r="I34" s="24">
        <f>SUMIF(Budget!$B:$B,$B:$B,Budget!R:R)</f>
        <v>0</v>
      </c>
      <c r="J34" s="24">
        <f>SUMIF(Budget!$B:$B,$B:$B,Budget!T:T)</f>
        <v>0</v>
      </c>
      <c r="K34" s="24">
        <f>SUMIF(Budget!$B:$B,$B:$B,Budget!V:V)</f>
        <v>0</v>
      </c>
      <c r="L34" s="24">
        <f>SUMIF(Budget!$B:$B,$B:$B,Budget!X:X)</f>
        <v>0</v>
      </c>
      <c r="M34" s="24">
        <f>SUMIF(Budget!$B:$B,$B:$B,Budget!Z:Z)</f>
        <v>0</v>
      </c>
      <c r="N34" s="24">
        <f>SUMIF(Budget!$B:$B,$B:$B,Budget!AB:AB)</f>
        <v>0</v>
      </c>
      <c r="O34" s="24">
        <f>SUMIF(Budget!$B:$B,$B:$B,Budget!AD:AD)</f>
        <v>0</v>
      </c>
      <c r="P34" s="24">
        <f>SUM(F34:O34)</f>
        <v>0</v>
      </c>
      <c r="Q34" s="38"/>
      <c r="R34" s="4"/>
      <c r="S34" s="9"/>
      <c r="T34" s="4"/>
    </row>
    <row r="35" spans="1:20" x14ac:dyDescent="0.25">
      <c r="A35" s="1" t="str">
        <f t="shared" si="9"/>
        <v>N</v>
      </c>
      <c r="B35" s="33"/>
      <c r="C35" s="34"/>
      <c r="D35" s="4"/>
      <c r="E35" s="4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4"/>
      <c r="Q35" s="8"/>
      <c r="R35" s="4"/>
      <c r="S35" s="9"/>
      <c r="T35" s="4"/>
    </row>
    <row r="36" spans="1:20" x14ac:dyDescent="0.25">
      <c r="A36" s="1" t="str">
        <f t="shared" si="9"/>
        <v>Y</v>
      </c>
      <c r="B36" s="39" t="s">
        <v>527</v>
      </c>
      <c r="C36" s="16" t="s">
        <v>457</v>
      </c>
      <c r="D36" s="17"/>
      <c r="E36" s="18">
        <f>SUBTOTAL(9,E38:E49)</f>
        <v>0</v>
      </c>
      <c r="F36" s="19">
        <f t="shared" ref="F36:P36" si="12">ROUND(SUBTOTAL(9,F38:F49),0)</f>
        <v>56441</v>
      </c>
      <c r="G36" s="19">
        <f t="shared" si="12"/>
        <v>264029</v>
      </c>
      <c r="H36" s="19">
        <f t="shared" si="12"/>
        <v>0</v>
      </c>
      <c r="I36" s="19">
        <f t="shared" si="12"/>
        <v>0</v>
      </c>
      <c r="J36" s="19">
        <f t="shared" ref="J36:N36" si="13">ROUND(SUBTOTAL(9,J38:J49),0)</f>
        <v>0</v>
      </c>
      <c r="K36" s="19">
        <f t="shared" si="13"/>
        <v>0</v>
      </c>
      <c r="L36" s="19">
        <f t="shared" si="13"/>
        <v>0</v>
      </c>
      <c r="M36" s="19">
        <f t="shared" si="13"/>
        <v>0</v>
      </c>
      <c r="N36" s="19">
        <f t="shared" si="13"/>
        <v>0</v>
      </c>
      <c r="O36" s="19">
        <f t="shared" si="12"/>
        <v>0</v>
      </c>
      <c r="P36" s="19">
        <f t="shared" si="12"/>
        <v>320470</v>
      </c>
      <c r="Q36" s="40"/>
      <c r="R36" s="4"/>
      <c r="S36" s="9"/>
      <c r="T36" s="4"/>
    </row>
    <row r="37" spans="1:20" x14ac:dyDescent="0.25">
      <c r="A37" s="1" t="str">
        <f>IF(SUM(F37:O37)&gt;0,"Y",IF(P37&lt;0,"Y","N"))</f>
        <v>Y</v>
      </c>
      <c r="B37" s="15"/>
      <c r="C37" s="16"/>
      <c r="D37" s="17"/>
      <c r="E37" s="18"/>
      <c r="F37" s="67">
        <f t="shared" ref="F37:O37" si="14">IF(+F36=0,"-",+F36/$P36)</f>
        <v>0.17611944955846101</v>
      </c>
      <c r="G37" s="67">
        <f t="shared" si="14"/>
        <v>0.82388055044153896</v>
      </c>
      <c r="H37" s="67" t="str">
        <f t="shared" si="14"/>
        <v>-</v>
      </c>
      <c r="I37" s="67" t="str">
        <f t="shared" si="14"/>
        <v>-</v>
      </c>
      <c r="J37" s="67" t="str">
        <f t="shared" si="14"/>
        <v>-</v>
      </c>
      <c r="K37" s="67" t="str">
        <f t="shared" si="14"/>
        <v>-</v>
      </c>
      <c r="L37" s="67" t="str">
        <f t="shared" si="14"/>
        <v>-</v>
      </c>
      <c r="M37" s="67" t="str">
        <f t="shared" si="14"/>
        <v>-</v>
      </c>
      <c r="N37" s="67" t="str">
        <f t="shared" si="14"/>
        <v>-</v>
      </c>
      <c r="O37" s="67" t="str">
        <f t="shared" si="14"/>
        <v>-</v>
      </c>
      <c r="P37" s="19"/>
      <c r="Q37" s="40"/>
      <c r="R37" s="4"/>
      <c r="S37" s="9"/>
      <c r="T37" s="4"/>
    </row>
    <row r="38" spans="1:20" x14ac:dyDescent="0.25">
      <c r="A38" s="1" t="str">
        <f t="shared" ref="A38:A50" si="15">IF(P38&gt;0,"Y",IF(P38&lt;0,"Y","N"))</f>
        <v>N</v>
      </c>
      <c r="B38" s="21">
        <v>580</v>
      </c>
      <c r="C38" s="22" t="s">
        <v>74</v>
      </c>
      <c r="D38" s="23"/>
      <c r="E38" s="23"/>
      <c r="F38" s="24">
        <f>SUMIF(Budget!$B:$B,$B:$B,Budget!L:L)</f>
        <v>0</v>
      </c>
      <c r="G38" s="24">
        <f>SUMIF(Budget!$B:$B,$B:$B,Budget!N:N)</f>
        <v>0</v>
      </c>
      <c r="H38" s="24">
        <f>SUMIF(Budget!$B:$B,$B:$B,Budget!P:P)</f>
        <v>0</v>
      </c>
      <c r="I38" s="24">
        <f>SUMIF(Budget!$B:$B,$B:$B,Budget!R:R)</f>
        <v>0</v>
      </c>
      <c r="J38" s="24">
        <f>SUMIF(Budget!$B:$B,$B:$B,Budget!T:T)</f>
        <v>0</v>
      </c>
      <c r="K38" s="24">
        <f>SUMIF(Budget!$B:$B,$B:$B,Budget!V:V)</f>
        <v>0</v>
      </c>
      <c r="L38" s="24">
        <f>SUMIF(Budget!$B:$B,$B:$B,Budget!X:X)</f>
        <v>0</v>
      </c>
      <c r="M38" s="24">
        <f>SUMIF(Budget!$B:$B,$B:$B,Budget!Z:Z)</f>
        <v>0</v>
      </c>
      <c r="N38" s="24">
        <f>SUMIF(Budget!$B:$B,$B:$B,Budget!AB:AB)</f>
        <v>0</v>
      </c>
      <c r="O38" s="24">
        <f>SUMIF(Budget!$B:$B,$B:$B,Budget!AD:AD)</f>
        <v>0</v>
      </c>
      <c r="P38" s="24">
        <f>SUM(F38:O38)</f>
        <v>0</v>
      </c>
      <c r="Q38" s="8"/>
      <c r="R38" s="4"/>
      <c r="S38" s="9"/>
      <c r="T38" s="4"/>
    </row>
    <row r="39" spans="1:20" x14ac:dyDescent="0.25">
      <c r="A39" s="1" t="str">
        <f t="shared" si="15"/>
        <v>N</v>
      </c>
      <c r="B39" s="33"/>
      <c r="C39" s="3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8"/>
      <c r="R39" s="4"/>
      <c r="S39" s="9"/>
      <c r="T39" s="4"/>
    </row>
    <row r="40" spans="1:20" x14ac:dyDescent="0.25">
      <c r="A40" s="1" t="str">
        <f t="shared" si="15"/>
        <v>Y</v>
      </c>
      <c r="B40" s="21">
        <v>581</v>
      </c>
      <c r="C40" s="22" t="s">
        <v>76</v>
      </c>
      <c r="D40" s="23"/>
      <c r="E40" s="23"/>
      <c r="F40" s="24">
        <f>SUMIF(Budget!$B:$B,$B:$B,Budget!L:L)</f>
        <v>36590.429278010117</v>
      </c>
      <c r="G40" s="24">
        <f>SUMIF(Budget!$B:$B,$B:$B,Budget!N:N)</f>
        <v>85377.668315356932</v>
      </c>
      <c r="H40" s="24">
        <f>SUMIF(Budget!$B:$B,$B:$B,Budget!P:P)</f>
        <v>0</v>
      </c>
      <c r="I40" s="24">
        <f>SUMIF(Budget!$B:$B,$B:$B,Budget!R:R)</f>
        <v>0</v>
      </c>
      <c r="J40" s="24">
        <f>SUMIF(Budget!$B:$B,$B:$B,Budget!T:T)</f>
        <v>0</v>
      </c>
      <c r="K40" s="24">
        <f>SUMIF(Budget!$B:$B,$B:$B,Budget!V:V)</f>
        <v>0</v>
      </c>
      <c r="L40" s="24">
        <f>SUMIF(Budget!$B:$B,$B:$B,Budget!X:X)</f>
        <v>0</v>
      </c>
      <c r="M40" s="24">
        <f>SUMIF(Budget!$B:$B,$B:$B,Budget!Z:Z)</f>
        <v>0</v>
      </c>
      <c r="N40" s="24">
        <f>SUMIF(Budget!$B:$B,$B:$B,Budget!AB:AB)</f>
        <v>0</v>
      </c>
      <c r="O40" s="24">
        <f>SUMIF(Budget!$B:$B,$B:$B,Budget!AD:AD)</f>
        <v>0</v>
      </c>
      <c r="P40" s="24">
        <f>SUM(F40:O40)</f>
        <v>121968.09759336704</v>
      </c>
      <c r="Q40" s="8"/>
      <c r="R40" s="4"/>
      <c r="S40" s="9"/>
      <c r="T40" s="4"/>
    </row>
    <row r="41" spans="1:20" x14ac:dyDescent="0.25">
      <c r="A41" s="1" t="str">
        <f t="shared" si="15"/>
        <v>N</v>
      </c>
      <c r="B41" s="33"/>
      <c r="C41" s="3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8"/>
      <c r="R41" s="4"/>
      <c r="S41" s="9"/>
      <c r="T41" s="4"/>
    </row>
    <row r="42" spans="1:20" x14ac:dyDescent="0.25">
      <c r="A42" s="1" t="str">
        <f t="shared" si="15"/>
        <v>Y</v>
      </c>
      <c r="B42" s="21">
        <v>582</v>
      </c>
      <c r="C42" s="22" t="s">
        <v>77</v>
      </c>
      <c r="D42" s="23"/>
      <c r="E42" s="37">
        <f t="shared" ref="E42" si="16">SUBTOTAL(9,E43:E43)</f>
        <v>0</v>
      </c>
      <c r="F42" s="24">
        <f>SUMIF(Budget!$B:$B,$B:$B,Budget!L:L)</f>
        <v>18530.5</v>
      </c>
      <c r="G42" s="24">
        <f>SUMIF(Budget!$B:$B,$B:$B,Budget!N:N)</f>
        <v>166774.5</v>
      </c>
      <c r="H42" s="24">
        <f>SUMIF(Budget!$B:$B,$B:$B,Budget!P:P)</f>
        <v>0</v>
      </c>
      <c r="I42" s="24">
        <f>SUMIF(Budget!$B:$B,$B:$B,Budget!R:R)</f>
        <v>0</v>
      </c>
      <c r="J42" s="24">
        <f>SUMIF(Budget!$B:$B,$B:$B,Budget!T:T)</f>
        <v>0</v>
      </c>
      <c r="K42" s="24">
        <f>SUMIF(Budget!$B:$B,$B:$B,Budget!V:V)</f>
        <v>0</v>
      </c>
      <c r="L42" s="24">
        <f>SUMIF(Budget!$B:$B,$B:$B,Budget!X:X)</f>
        <v>0</v>
      </c>
      <c r="M42" s="24">
        <f>SUMIF(Budget!$B:$B,$B:$B,Budget!Z:Z)</f>
        <v>0</v>
      </c>
      <c r="N42" s="24">
        <f>SUMIF(Budget!$B:$B,$B:$B,Budget!AB:AB)</f>
        <v>0</v>
      </c>
      <c r="O42" s="24">
        <f>SUMIF(Budget!$B:$B,$B:$B,Budget!AD:AD)</f>
        <v>0</v>
      </c>
      <c r="P42" s="24">
        <f>SUM(F42:O42)</f>
        <v>185305</v>
      </c>
      <c r="Q42" s="8"/>
      <c r="R42" s="4"/>
      <c r="S42" s="9"/>
      <c r="T42" s="4"/>
    </row>
    <row r="43" spans="1:20" x14ac:dyDescent="0.25">
      <c r="A43" s="1" t="str">
        <f t="shared" si="15"/>
        <v>N</v>
      </c>
      <c r="B43" s="33"/>
      <c r="C43" s="3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8"/>
      <c r="R43" s="4"/>
      <c r="S43" s="9"/>
      <c r="T43" s="4"/>
    </row>
    <row r="44" spans="1:20" x14ac:dyDescent="0.25">
      <c r="A44" s="1" t="str">
        <f t="shared" si="15"/>
        <v>Y</v>
      </c>
      <c r="B44" s="21">
        <v>584</v>
      </c>
      <c r="C44" s="22" t="s">
        <v>78</v>
      </c>
      <c r="D44" s="23"/>
      <c r="E44" s="37">
        <f t="shared" ref="E44" si="17">SUBTOTAL(9,E45:E45)</f>
        <v>0</v>
      </c>
      <c r="F44" s="24">
        <f>SUMIF(Budget!$B:$B,$B:$B,Budget!L:L)</f>
        <v>1319.7</v>
      </c>
      <c r="G44" s="24">
        <f>SUMIF(Budget!$B:$B,$B:$B,Budget!N:N)</f>
        <v>11877.3</v>
      </c>
      <c r="H44" s="24">
        <f>SUMIF(Budget!$B:$B,$B:$B,Budget!P:P)</f>
        <v>0</v>
      </c>
      <c r="I44" s="24">
        <f>SUMIF(Budget!$B:$B,$B:$B,Budget!R:R)</f>
        <v>0</v>
      </c>
      <c r="J44" s="24">
        <f>SUMIF(Budget!$B:$B,$B:$B,Budget!T:T)</f>
        <v>0</v>
      </c>
      <c r="K44" s="24">
        <f>SUMIF(Budget!$B:$B,$B:$B,Budget!V:V)</f>
        <v>0</v>
      </c>
      <c r="L44" s="24">
        <f>SUMIF(Budget!$B:$B,$B:$B,Budget!X:X)</f>
        <v>0</v>
      </c>
      <c r="M44" s="24">
        <f>SUMIF(Budget!$B:$B,$B:$B,Budget!Z:Z)</f>
        <v>0</v>
      </c>
      <c r="N44" s="24">
        <f>SUMIF(Budget!$B:$B,$B:$B,Budget!AB:AB)</f>
        <v>0</v>
      </c>
      <c r="O44" s="24">
        <f>SUMIF(Budget!$B:$B,$B:$B,Budget!AD:AD)</f>
        <v>0</v>
      </c>
      <c r="P44" s="24">
        <f>SUM(F44:O44)</f>
        <v>13197</v>
      </c>
      <c r="Q44" s="8"/>
      <c r="R44" s="4"/>
      <c r="S44" s="9"/>
      <c r="T44" s="4"/>
    </row>
    <row r="45" spans="1:20" x14ac:dyDescent="0.25">
      <c r="A45" s="1" t="str">
        <f t="shared" si="15"/>
        <v>N</v>
      </c>
      <c r="B45" s="33"/>
      <c r="C45" s="3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8"/>
      <c r="R45" s="4"/>
      <c r="S45" s="9"/>
      <c r="T45" s="4"/>
    </row>
    <row r="46" spans="1:20" x14ac:dyDescent="0.25">
      <c r="A46" s="1" t="str">
        <f t="shared" si="15"/>
        <v>N</v>
      </c>
      <c r="B46" s="21">
        <v>587</v>
      </c>
      <c r="C46" s="22" t="s">
        <v>79</v>
      </c>
      <c r="D46" s="23"/>
      <c r="E46" s="23"/>
      <c r="F46" s="24">
        <f>SUMIF(Budget!$B:$B,$B:$B,Budget!L:L)</f>
        <v>0</v>
      </c>
      <c r="G46" s="24">
        <f>SUMIF(Budget!$B:$B,$B:$B,Budget!N:N)</f>
        <v>0</v>
      </c>
      <c r="H46" s="24">
        <f>SUMIF(Budget!$B:$B,$B:$B,Budget!P:P)</f>
        <v>0</v>
      </c>
      <c r="I46" s="24">
        <f>SUMIF(Budget!$B:$B,$B:$B,Budget!R:R)</f>
        <v>0</v>
      </c>
      <c r="J46" s="24">
        <f>SUMIF(Budget!$B:$B,$B:$B,Budget!T:T)</f>
        <v>0</v>
      </c>
      <c r="K46" s="24">
        <f>SUMIF(Budget!$B:$B,$B:$B,Budget!V:V)</f>
        <v>0</v>
      </c>
      <c r="L46" s="24">
        <f>SUMIF(Budget!$B:$B,$B:$B,Budget!X:X)</f>
        <v>0</v>
      </c>
      <c r="M46" s="24">
        <f>SUMIF(Budget!$B:$B,$B:$B,Budget!Z:Z)</f>
        <v>0</v>
      </c>
      <c r="N46" s="24">
        <f>SUMIF(Budget!$B:$B,$B:$B,Budget!AB:AB)</f>
        <v>0</v>
      </c>
      <c r="O46" s="24">
        <f>SUMIF(Budget!$B:$B,$B:$B,Budget!AD:AD)</f>
        <v>0</v>
      </c>
      <c r="P46" s="24">
        <f>SUM(F46:O46)</f>
        <v>0</v>
      </c>
      <c r="Q46" s="8"/>
      <c r="R46" s="4"/>
      <c r="S46" s="9"/>
      <c r="T46" s="4"/>
    </row>
    <row r="47" spans="1:20" x14ac:dyDescent="0.25">
      <c r="A47" s="1" t="str">
        <f t="shared" si="15"/>
        <v>N</v>
      </c>
      <c r="B47" s="33"/>
      <c r="C47" s="3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8"/>
      <c r="R47" s="4"/>
      <c r="S47" s="9"/>
      <c r="T47" s="4"/>
    </row>
    <row r="48" spans="1:20" x14ac:dyDescent="0.25">
      <c r="A48" s="1" t="str">
        <f t="shared" si="15"/>
        <v>N</v>
      </c>
      <c r="B48" s="21">
        <v>589</v>
      </c>
      <c r="C48" s="22" t="s">
        <v>80</v>
      </c>
      <c r="D48" s="23"/>
      <c r="E48" s="23"/>
      <c r="F48" s="24">
        <f>SUMIF(Budget!$B:$B,$B:$B,Budget!L:L)</f>
        <v>0</v>
      </c>
      <c r="G48" s="24">
        <f>SUMIF(Budget!$B:$B,$B:$B,Budget!N:N)</f>
        <v>0</v>
      </c>
      <c r="H48" s="24">
        <f>SUMIF(Budget!$B:$B,$B:$B,Budget!P:P)</f>
        <v>0</v>
      </c>
      <c r="I48" s="24">
        <f>SUMIF(Budget!$B:$B,$B:$B,Budget!R:R)</f>
        <v>0</v>
      </c>
      <c r="J48" s="24">
        <f>SUMIF(Budget!$B:$B,$B:$B,Budget!T:T)</f>
        <v>0</v>
      </c>
      <c r="K48" s="24">
        <f>SUMIF(Budget!$B:$B,$B:$B,Budget!V:V)</f>
        <v>0</v>
      </c>
      <c r="L48" s="24">
        <f>SUMIF(Budget!$B:$B,$B:$B,Budget!X:X)</f>
        <v>0</v>
      </c>
      <c r="M48" s="24">
        <f>SUMIF(Budget!$B:$B,$B:$B,Budget!Z:Z)</f>
        <v>0</v>
      </c>
      <c r="N48" s="24">
        <f>SUMIF(Budget!$B:$B,$B:$B,Budget!AB:AB)</f>
        <v>0</v>
      </c>
      <c r="O48" s="24">
        <f>SUMIF(Budget!$B:$B,$B:$B,Budget!AD:AD)</f>
        <v>0</v>
      </c>
      <c r="P48" s="24">
        <f>SUM(F48:O48)</f>
        <v>0</v>
      </c>
      <c r="Q48" s="8"/>
      <c r="R48" s="4"/>
      <c r="S48" s="9"/>
      <c r="T48" s="4"/>
    </row>
    <row r="49" spans="1:20" x14ac:dyDescent="0.25">
      <c r="A49" s="1" t="str">
        <f t="shared" si="15"/>
        <v>N</v>
      </c>
      <c r="B49" s="33"/>
      <c r="C49" s="3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8"/>
      <c r="R49" s="4"/>
      <c r="S49" s="9"/>
      <c r="T49" s="4"/>
    </row>
    <row r="50" spans="1:20" x14ac:dyDescent="0.25">
      <c r="A50" s="1" t="str">
        <f t="shared" si="15"/>
        <v>Y</v>
      </c>
      <c r="B50" s="39" t="s">
        <v>527</v>
      </c>
      <c r="C50" s="16" t="s">
        <v>461</v>
      </c>
      <c r="D50" s="17"/>
      <c r="E50" s="18">
        <f>SUBTOTAL(9,E52:E59)</f>
        <v>0</v>
      </c>
      <c r="F50" s="19">
        <f t="shared" ref="F50:P50" si="18">ROUND(SUBTOTAL(9,F52:F59),0)</f>
        <v>86706</v>
      </c>
      <c r="G50" s="19">
        <f t="shared" si="18"/>
        <v>237432</v>
      </c>
      <c r="H50" s="19">
        <f t="shared" si="18"/>
        <v>0</v>
      </c>
      <c r="I50" s="19">
        <f t="shared" si="18"/>
        <v>0</v>
      </c>
      <c r="J50" s="19">
        <f t="shared" ref="J50:N50" si="19">ROUND(SUBTOTAL(9,J52:J59),0)</f>
        <v>0</v>
      </c>
      <c r="K50" s="19">
        <f t="shared" si="19"/>
        <v>0</v>
      </c>
      <c r="L50" s="19">
        <f t="shared" si="19"/>
        <v>0</v>
      </c>
      <c r="M50" s="19">
        <f t="shared" si="19"/>
        <v>0</v>
      </c>
      <c r="N50" s="19">
        <f t="shared" si="19"/>
        <v>0</v>
      </c>
      <c r="O50" s="19">
        <f t="shared" si="18"/>
        <v>0</v>
      </c>
      <c r="P50" s="19">
        <f t="shared" si="18"/>
        <v>324138</v>
      </c>
      <c r="Q50" s="40"/>
      <c r="R50" s="4"/>
      <c r="S50" s="9"/>
      <c r="T50" s="4"/>
    </row>
    <row r="51" spans="1:20" x14ac:dyDescent="0.25">
      <c r="A51" s="1" t="str">
        <f>IF(SUM(F51:O51)&gt;0,"Y",IF(P51&lt;0,"Y","N"))</f>
        <v>Y</v>
      </c>
      <c r="B51" s="39"/>
      <c r="C51" s="16"/>
      <c r="D51" s="17"/>
      <c r="E51" s="18"/>
      <c r="F51" s="67">
        <f t="shared" ref="F51:O51" si="20">IF(+F50=0,"-",+F50/$P50)</f>
        <v>0.26749717712826021</v>
      </c>
      <c r="G51" s="67">
        <f t="shared" si="20"/>
        <v>0.73250282287173984</v>
      </c>
      <c r="H51" s="67" t="str">
        <f t="shared" si="20"/>
        <v>-</v>
      </c>
      <c r="I51" s="67" t="str">
        <f t="shared" si="20"/>
        <v>-</v>
      </c>
      <c r="J51" s="67" t="str">
        <f t="shared" si="20"/>
        <v>-</v>
      </c>
      <c r="K51" s="67" t="str">
        <f t="shared" si="20"/>
        <v>-</v>
      </c>
      <c r="L51" s="67" t="str">
        <f t="shared" si="20"/>
        <v>-</v>
      </c>
      <c r="M51" s="67" t="str">
        <f t="shared" si="20"/>
        <v>-</v>
      </c>
      <c r="N51" s="67" t="str">
        <f t="shared" si="20"/>
        <v>-</v>
      </c>
      <c r="O51" s="67" t="str">
        <f t="shared" si="20"/>
        <v>-</v>
      </c>
      <c r="P51" s="19"/>
      <c r="Q51" s="40"/>
      <c r="R51" s="4"/>
      <c r="S51" s="9"/>
      <c r="T51" s="4"/>
    </row>
    <row r="52" spans="1:20" x14ac:dyDescent="0.25">
      <c r="A52" s="1" t="str">
        <f t="shared" ref="A52:A60" si="21">IF(P52&gt;0,"Y",IF(P52&lt;0,"Y","N"))</f>
        <v>Y</v>
      </c>
      <c r="B52" s="21">
        <v>590</v>
      </c>
      <c r="C52" s="22" t="s">
        <v>81</v>
      </c>
      <c r="D52" s="23"/>
      <c r="E52" s="37">
        <f t="shared" ref="E52" si="22">SUBTOTAL(9,E53:E53)</f>
        <v>0</v>
      </c>
      <c r="F52" s="24">
        <f>SUMIF(Budget!$B:$B,$B:$B,Budget!L:L)</f>
        <v>12895.369598306483</v>
      </c>
      <c r="G52" s="24">
        <f>SUMIF(Budget!$B:$B,$B:$B,Budget!N:N)</f>
        <v>51581.478393225931</v>
      </c>
      <c r="H52" s="24">
        <f>SUMIF(Budget!$B:$B,$B:$B,Budget!P:P)</f>
        <v>0</v>
      </c>
      <c r="I52" s="24">
        <f>SUMIF(Budget!$B:$B,$B:$B,Budget!R:R)</f>
        <v>0</v>
      </c>
      <c r="J52" s="24">
        <f>SUMIF(Budget!$B:$B,$B:$B,Budget!T:T)</f>
        <v>0</v>
      </c>
      <c r="K52" s="24">
        <f>SUMIF(Budget!$B:$B,$B:$B,Budget!V:V)</f>
        <v>0</v>
      </c>
      <c r="L52" s="24">
        <f>SUMIF(Budget!$B:$B,$B:$B,Budget!X:X)</f>
        <v>0</v>
      </c>
      <c r="M52" s="24">
        <f>SUMIF(Budget!$B:$B,$B:$B,Budget!Z:Z)</f>
        <v>0</v>
      </c>
      <c r="N52" s="24">
        <f>SUMIF(Budget!$B:$B,$B:$B,Budget!AB:AB)</f>
        <v>0</v>
      </c>
      <c r="O52" s="24">
        <f>SUMIF(Budget!$B:$B,$B:$B,Budget!AD:AD)</f>
        <v>0</v>
      </c>
      <c r="P52" s="24">
        <f>SUM(F52:O52)</f>
        <v>64476.847991532413</v>
      </c>
      <c r="Q52" s="8"/>
      <c r="R52" s="4"/>
      <c r="S52" s="9"/>
      <c r="T52" s="4"/>
    </row>
    <row r="53" spans="1:20" x14ac:dyDescent="0.25">
      <c r="A53" s="1" t="str">
        <f t="shared" si="21"/>
        <v>N</v>
      </c>
      <c r="B53" s="32"/>
      <c r="C53" s="27"/>
      <c r="D53" s="28"/>
      <c r="E53" s="28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8"/>
      <c r="R53" s="4"/>
      <c r="S53" s="9"/>
      <c r="T53" s="4"/>
    </row>
    <row r="54" spans="1:20" x14ac:dyDescent="0.25">
      <c r="A54" s="1" t="str">
        <f t="shared" si="21"/>
        <v>Y</v>
      </c>
      <c r="B54" s="21">
        <v>592</v>
      </c>
      <c r="C54" s="22" t="s">
        <v>1</v>
      </c>
      <c r="D54" s="23"/>
      <c r="E54" s="37">
        <f t="shared" ref="E54" si="23">SUBTOTAL(9,E55:E55)</f>
        <v>0</v>
      </c>
      <c r="F54" s="24">
        <f>SUMIF(Budget!$B:$B,$B:$B,Budget!L:L)</f>
        <v>37346.799999999996</v>
      </c>
      <c r="G54" s="24">
        <f>SUMIF(Budget!$B:$B,$B:$B,Budget!N:N)</f>
        <v>149387.19999999998</v>
      </c>
      <c r="H54" s="24">
        <f>SUMIF(Budget!$B:$B,$B:$B,Budget!P:P)</f>
        <v>0</v>
      </c>
      <c r="I54" s="24">
        <f>SUMIF(Budget!$B:$B,$B:$B,Budget!R:R)</f>
        <v>0</v>
      </c>
      <c r="J54" s="24">
        <f>SUMIF(Budget!$B:$B,$B:$B,Budget!T:T)</f>
        <v>0</v>
      </c>
      <c r="K54" s="24">
        <f>SUMIF(Budget!$B:$B,$B:$B,Budget!V:V)</f>
        <v>0</v>
      </c>
      <c r="L54" s="24">
        <f>SUMIF(Budget!$B:$B,$B:$B,Budget!X:X)</f>
        <v>0</v>
      </c>
      <c r="M54" s="24">
        <f>SUMIF(Budget!$B:$B,$B:$B,Budget!Z:Z)</f>
        <v>0</v>
      </c>
      <c r="N54" s="24">
        <f>SUMIF(Budget!$B:$B,$B:$B,Budget!AB:AB)</f>
        <v>0</v>
      </c>
      <c r="O54" s="24">
        <f>SUMIF(Budget!$B:$B,$B:$B,Budget!AD:AD)</f>
        <v>0</v>
      </c>
      <c r="P54" s="24">
        <f>SUM(F54:O54)</f>
        <v>186733.99999999997</v>
      </c>
      <c r="Q54" s="8"/>
      <c r="R54" s="4"/>
      <c r="S54" s="9"/>
      <c r="T54" s="4"/>
    </row>
    <row r="55" spans="1:20" x14ac:dyDescent="0.25">
      <c r="A55" s="1" t="str">
        <f t="shared" si="21"/>
        <v>N</v>
      </c>
      <c r="B55" s="32"/>
      <c r="C55" s="27"/>
      <c r="D55" s="28"/>
      <c r="E55" s="28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8"/>
      <c r="R55" s="4"/>
      <c r="S55" s="9"/>
      <c r="T55" s="4"/>
    </row>
    <row r="56" spans="1:20" x14ac:dyDescent="0.25">
      <c r="A56" s="1" t="str">
        <f t="shared" si="21"/>
        <v>Y</v>
      </c>
      <c r="B56" s="21">
        <v>593</v>
      </c>
      <c r="C56" s="22" t="s">
        <v>101</v>
      </c>
      <c r="D56" s="23"/>
      <c r="E56" s="37">
        <f t="shared" ref="E56" si="24">SUBTOTAL(9,E57:E57)</f>
        <v>0</v>
      </c>
      <c r="F56" s="24">
        <f>SUMIF(Budget!$B:$B,$B:$B,Budget!L:L)</f>
        <v>36463.5</v>
      </c>
      <c r="G56" s="24">
        <f>SUMIF(Budget!$B:$B,$B:$B,Budget!N:N)</f>
        <v>36463.5</v>
      </c>
      <c r="H56" s="24">
        <f>SUMIF(Budget!$B:$B,$B:$B,Budget!P:P)</f>
        <v>0</v>
      </c>
      <c r="I56" s="24">
        <f>SUMIF(Budget!$B:$B,$B:$B,Budget!R:R)</f>
        <v>0</v>
      </c>
      <c r="J56" s="24">
        <f>SUMIF(Budget!$B:$B,$B:$B,Budget!T:T)</f>
        <v>0</v>
      </c>
      <c r="K56" s="24">
        <f>SUMIF(Budget!$B:$B,$B:$B,Budget!V:V)</f>
        <v>0</v>
      </c>
      <c r="L56" s="24">
        <f>SUMIF(Budget!$B:$B,$B:$B,Budget!X:X)</f>
        <v>0</v>
      </c>
      <c r="M56" s="24">
        <f>SUMIF(Budget!$B:$B,$B:$B,Budget!Z:Z)</f>
        <v>0</v>
      </c>
      <c r="N56" s="24">
        <f>SUMIF(Budget!$B:$B,$B:$B,Budget!AB:AB)</f>
        <v>0</v>
      </c>
      <c r="O56" s="24">
        <f>SUMIF(Budget!$B:$B,$B:$B,Budget!AD:AD)</f>
        <v>0</v>
      </c>
      <c r="P56" s="24">
        <f>SUM(F56:O56)</f>
        <v>72927</v>
      </c>
      <c r="Q56" s="8"/>
      <c r="R56" s="4"/>
      <c r="S56" s="9"/>
      <c r="T56" s="4"/>
    </row>
    <row r="57" spans="1:20" x14ac:dyDescent="0.25">
      <c r="A57" s="1" t="str">
        <f t="shared" si="21"/>
        <v>N</v>
      </c>
      <c r="B57" s="32"/>
      <c r="C57" s="27"/>
      <c r="D57" s="28"/>
      <c r="E57" s="28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8"/>
      <c r="R57" s="4"/>
      <c r="S57" s="9"/>
      <c r="T57" s="4"/>
    </row>
    <row r="58" spans="1:20" x14ac:dyDescent="0.25">
      <c r="A58" s="1" t="str">
        <f t="shared" si="21"/>
        <v>N</v>
      </c>
      <c r="B58" s="21">
        <v>594</v>
      </c>
      <c r="C58" s="22" t="s">
        <v>114</v>
      </c>
      <c r="D58" s="23"/>
      <c r="E58" s="23"/>
      <c r="F58" s="24">
        <f>SUMIF(Budget!$B:$B,$B:$B,Budget!L:L)</f>
        <v>0</v>
      </c>
      <c r="G58" s="24">
        <f>SUMIF(Budget!$B:$B,$B:$B,Budget!N:N)</f>
        <v>0</v>
      </c>
      <c r="H58" s="24">
        <f>SUMIF(Budget!$B:$B,$B:$B,Budget!P:P)</f>
        <v>0</v>
      </c>
      <c r="I58" s="24">
        <f>SUMIF(Budget!$B:$B,$B:$B,Budget!R:R)</f>
        <v>0</v>
      </c>
      <c r="J58" s="24">
        <f>SUMIF(Budget!$B:$B,$B:$B,Budget!T:T)</f>
        <v>0</v>
      </c>
      <c r="K58" s="24">
        <f>SUMIF(Budget!$B:$B,$B:$B,Budget!V:V)</f>
        <v>0</v>
      </c>
      <c r="L58" s="24">
        <f>SUMIF(Budget!$B:$B,$B:$B,Budget!X:X)</f>
        <v>0</v>
      </c>
      <c r="M58" s="24">
        <f>SUMIF(Budget!$B:$B,$B:$B,Budget!Z:Z)</f>
        <v>0</v>
      </c>
      <c r="N58" s="24">
        <f>SUMIF(Budget!$B:$B,$B:$B,Budget!AB:AB)</f>
        <v>0</v>
      </c>
      <c r="O58" s="24">
        <f>SUMIF(Budget!$B:$B,$B:$B,Budget!AD:AD)</f>
        <v>0</v>
      </c>
      <c r="P58" s="24">
        <f>SUM(F58:O58)</f>
        <v>0</v>
      </c>
      <c r="Q58" s="8"/>
      <c r="R58" s="4"/>
      <c r="S58" s="9"/>
      <c r="T58" s="4"/>
    </row>
    <row r="59" spans="1:20" x14ac:dyDescent="0.25">
      <c r="A59" s="1" t="str">
        <f t="shared" si="21"/>
        <v>N</v>
      </c>
      <c r="B59" s="33"/>
      <c r="C59" s="3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8"/>
      <c r="R59" s="4"/>
      <c r="S59" s="9"/>
      <c r="T59" s="4"/>
    </row>
    <row r="60" spans="1:20" x14ac:dyDescent="0.25">
      <c r="A60" s="1" t="str">
        <f t="shared" si="21"/>
        <v>Y</v>
      </c>
      <c r="B60" s="39" t="s">
        <v>527</v>
      </c>
      <c r="C60" s="16" t="s">
        <v>466</v>
      </c>
      <c r="D60" s="17"/>
      <c r="E60" s="18">
        <f>SUBTOTAL(9,E62:E69)</f>
        <v>0</v>
      </c>
      <c r="F60" s="19">
        <f t="shared" ref="F60:P60" si="25">ROUND(SUBTOTAL(9,F62:F69),0)</f>
        <v>213904</v>
      </c>
      <c r="G60" s="19">
        <f t="shared" si="25"/>
        <v>855614</v>
      </c>
      <c r="H60" s="19">
        <f t="shared" si="25"/>
        <v>0</v>
      </c>
      <c r="I60" s="19">
        <f t="shared" si="25"/>
        <v>0</v>
      </c>
      <c r="J60" s="19">
        <f t="shared" ref="J60:N60" si="26">ROUND(SUBTOTAL(9,J62:J69),0)</f>
        <v>0</v>
      </c>
      <c r="K60" s="19">
        <f t="shared" si="26"/>
        <v>0</v>
      </c>
      <c r="L60" s="19">
        <f t="shared" si="26"/>
        <v>0</v>
      </c>
      <c r="M60" s="19">
        <f t="shared" si="26"/>
        <v>0</v>
      </c>
      <c r="N60" s="19">
        <f t="shared" si="26"/>
        <v>0</v>
      </c>
      <c r="O60" s="19">
        <f t="shared" si="25"/>
        <v>0</v>
      </c>
      <c r="P60" s="19">
        <f t="shared" si="25"/>
        <v>1069517</v>
      </c>
      <c r="Q60" s="42"/>
      <c r="R60" s="4"/>
      <c r="S60" s="9"/>
      <c r="T60" s="4"/>
    </row>
    <row r="61" spans="1:20" x14ac:dyDescent="0.25">
      <c r="A61" s="1" t="str">
        <f>IF(SUM(F61:O61)&gt;0,"Y",IF(P61&lt;0,"Y","N"))</f>
        <v>Y</v>
      </c>
      <c r="B61" s="39"/>
      <c r="C61" s="16"/>
      <c r="D61" s="17"/>
      <c r="E61" s="18"/>
      <c r="F61" s="67">
        <f t="shared" ref="F61:O61" si="27">IF(+F60=0,"-",+F60/$P60)</f>
        <v>0.20000056100090041</v>
      </c>
      <c r="G61" s="67">
        <f t="shared" si="27"/>
        <v>0.80000037400060031</v>
      </c>
      <c r="H61" s="67" t="str">
        <f t="shared" si="27"/>
        <v>-</v>
      </c>
      <c r="I61" s="67" t="str">
        <f t="shared" si="27"/>
        <v>-</v>
      </c>
      <c r="J61" s="67" t="str">
        <f t="shared" si="27"/>
        <v>-</v>
      </c>
      <c r="K61" s="67" t="str">
        <f t="shared" si="27"/>
        <v>-</v>
      </c>
      <c r="L61" s="67" t="str">
        <f t="shared" si="27"/>
        <v>-</v>
      </c>
      <c r="M61" s="67" t="str">
        <f t="shared" si="27"/>
        <v>-</v>
      </c>
      <c r="N61" s="67" t="str">
        <f t="shared" si="27"/>
        <v>-</v>
      </c>
      <c r="O61" s="67" t="str">
        <f t="shared" si="27"/>
        <v>-</v>
      </c>
      <c r="P61" s="19"/>
      <c r="Q61" s="42"/>
      <c r="R61" s="4"/>
      <c r="S61" s="9"/>
      <c r="T61" s="4"/>
    </row>
    <row r="62" spans="1:20" x14ac:dyDescent="0.25">
      <c r="A62" s="1" t="str">
        <f t="shared" ref="A62" si="28">IF(P62&gt;0,"Y",IF(P62&lt;0,"Y","N"))</f>
        <v>Y</v>
      </c>
      <c r="B62" s="21">
        <v>600</v>
      </c>
      <c r="C62" s="22" t="s">
        <v>2</v>
      </c>
      <c r="D62" s="23"/>
      <c r="E62" s="37">
        <f t="shared" ref="E62" si="29">SUBTOTAL(9,E63:E63)</f>
        <v>0</v>
      </c>
      <c r="F62" s="24">
        <f>SUMIF(Budget!$B:$B,$B:$B,Budget!L:L)</f>
        <v>99690.8</v>
      </c>
      <c r="G62" s="24">
        <f>SUMIF(Budget!$B:$B,$B:$B,Budget!N:N)</f>
        <v>398763.2</v>
      </c>
      <c r="H62" s="24">
        <f>SUMIF(Budget!$B:$B,$B:$B,Budget!P:P)</f>
        <v>0</v>
      </c>
      <c r="I62" s="24">
        <f>SUMIF(Budget!$B:$B,$B:$B,Budget!R:R)</f>
        <v>0</v>
      </c>
      <c r="J62" s="24">
        <f>SUMIF(Budget!$B:$B,$B:$B,Budget!T:T)</f>
        <v>0</v>
      </c>
      <c r="K62" s="24">
        <f>SUMIF(Budget!$B:$B,$B:$B,Budget!V:V)</f>
        <v>0</v>
      </c>
      <c r="L62" s="24">
        <f>SUMIF(Budget!$B:$B,$B:$B,Budget!X:X)</f>
        <v>0</v>
      </c>
      <c r="M62" s="24">
        <f>SUMIF(Budget!$B:$B,$B:$B,Budget!Z:Z)</f>
        <v>0</v>
      </c>
      <c r="N62" s="24">
        <f>SUMIF(Budget!$B:$B,$B:$B,Budget!AB:AB)</f>
        <v>0</v>
      </c>
      <c r="O62" s="24">
        <f>SUMIF(Budget!$B:$B,$B:$B,Budget!AD:AD)</f>
        <v>0</v>
      </c>
      <c r="P62" s="24">
        <f>SUM(F62:O62)</f>
        <v>498454</v>
      </c>
      <c r="Q62" s="38"/>
      <c r="R62" s="4"/>
      <c r="S62" s="9"/>
      <c r="T62" s="4"/>
    </row>
    <row r="63" spans="1:20" x14ac:dyDescent="0.25">
      <c r="A63" s="1" t="str">
        <f t="shared" ref="A63:A70" si="30">IF(P63&gt;0,"Y",IF(P63&lt;0,"Y","N"))</f>
        <v>N</v>
      </c>
      <c r="B63" s="33"/>
      <c r="C63" s="34"/>
      <c r="D63" s="4"/>
      <c r="E63" s="4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8"/>
      <c r="R63" s="4"/>
      <c r="S63" s="9"/>
      <c r="T63" s="4"/>
    </row>
    <row r="64" spans="1:20" x14ac:dyDescent="0.25">
      <c r="A64" s="1" t="str">
        <f t="shared" si="30"/>
        <v>Y</v>
      </c>
      <c r="B64" s="21">
        <v>661</v>
      </c>
      <c r="C64" s="22" t="s">
        <v>173</v>
      </c>
      <c r="D64" s="23"/>
      <c r="E64" s="37">
        <f t="shared" ref="E64" si="31">SUBTOTAL(9,E65:E65)</f>
        <v>0</v>
      </c>
      <c r="F64" s="24">
        <f>SUMIF(Budget!$B:$B,$B:$B,Budget!L:L)</f>
        <v>6150</v>
      </c>
      <c r="G64" s="24">
        <f>SUMIF(Budget!$B:$B,$B:$B,Budget!N:N)</f>
        <v>24600</v>
      </c>
      <c r="H64" s="24">
        <f>SUMIF(Budget!$B:$B,$B:$B,Budget!P:P)</f>
        <v>0</v>
      </c>
      <c r="I64" s="24">
        <f>SUMIF(Budget!$B:$B,$B:$B,Budget!R:R)</f>
        <v>0</v>
      </c>
      <c r="J64" s="24">
        <f>SUMIF(Budget!$B:$B,$B:$B,Budget!T:T)</f>
        <v>0</v>
      </c>
      <c r="K64" s="24">
        <f>SUMIF(Budget!$B:$B,$B:$B,Budget!V:V)</f>
        <v>0</v>
      </c>
      <c r="L64" s="24">
        <f>SUMIF(Budget!$B:$B,$B:$B,Budget!X:X)</f>
        <v>0</v>
      </c>
      <c r="M64" s="24">
        <f>SUMIF(Budget!$B:$B,$B:$B,Budget!Z:Z)</f>
        <v>0</v>
      </c>
      <c r="N64" s="24">
        <f>SUMIF(Budget!$B:$B,$B:$B,Budget!AB:AB)</f>
        <v>0</v>
      </c>
      <c r="O64" s="24">
        <f>SUMIF(Budget!$B:$B,$B:$B,Budget!AD:AD)</f>
        <v>0</v>
      </c>
      <c r="P64" s="24">
        <f>SUM(F64:O64)</f>
        <v>30750</v>
      </c>
      <c r="Q64" s="8"/>
      <c r="R64" s="4"/>
      <c r="S64" s="9"/>
      <c r="T64" s="4"/>
    </row>
    <row r="65" spans="1:20" x14ac:dyDescent="0.25">
      <c r="A65" s="1" t="str">
        <f t="shared" si="30"/>
        <v>N</v>
      </c>
      <c r="B65" s="33"/>
      <c r="C65" s="34"/>
      <c r="D65" s="4"/>
      <c r="E65" s="4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8"/>
      <c r="R65" s="4"/>
      <c r="S65" s="9"/>
      <c r="T65" s="4"/>
    </row>
    <row r="66" spans="1:20" x14ac:dyDescent="0.25">
      <c r="A66" s="1" t="str">
        <f t="shared" si="30"/>
        <v>Y</v>
      </c>
      <c r="B66" s="21">
        <v>662</v>
      </c>
      <c r="C66" s="22" t="s">
        <v>3</v>
      </c>
      <c r="D66" s="23"/>
      <c r="E66" s="37">
        <f t="shared" ref="E66" si="32">SUBTOTAL(9,E67:E67)</f>
        <v>0</v>
      </c>
      <c r="F66" s="24">
        <f>SUMIF(Budget!$B:$B,$B:$B,Budget!L:L)</f>
        <v>22865.800000000003</v>
      </c>
      <c r="G66" s="24">
        <f>SUMIF(Budget!$B:$B,$B:$B,Budget!N:N)</f>
        <v>91463.200000000012</v>
      </c>
      <c r="H66" s="24">
        <f>SUMIF(Budget!$B:$B,$B:$B,Budget!P:P)</f>
        <v>0</v>
      </c>
      <c r="I66" s="24">
        <f>SUMIF(Budget!$B:$B,$B:$B,Budget!R:R)</f>
        <v>0</v>
      </c>
      <c r="J66" s="24">
        <f>SUMIF(Budget!$B:$B,$B:$B,Budget!T:T)</f>
        <v>0</v>
      </c>
      <c r="K66" s="24">
        <f>SUMIF(Budget!$B:$B,$B:$B,Budget!V:V)</f>
        <v>0</v>
      </c>
      <c r="L66" s="24">
        <f>SUMIF(Budget!$B:$B,$B:$B,Budget!X:X)</f>
        <v>0</v>
      </c>
      <c r="M66" s="24">
        <f>SUMIF(Budget!$B:$B,$B:$B,Budget!Z:Z)</f>
        <v>0</v>
      </c>
      <c r="N66" s="24">
        <f>SUMIF(Budget!$B:$B,$B:$B,Budget!AB:AB)</f>
        <v>0</v>
      </c>
      <c r="O66" s="24">
        <f>SUMIF(Budget!$B:$B,$B:$B,Budget!AD:AD)</f>
        <v>0</v>
      </c>
      <c r="P66" s="24">
        <f>SUM(F66:O66)</f>
        <v>114329.00000000001</v>
      </c>
      <c r="Q66" s="8"/>
      <c r="R66" s="4"/>
      <c r="S66" s="9"/>
      <c r="T66" s="4"/>
    </row>
    <row r="67" spans="1:20" x14ac:dyDescent="0.25">
      <c r="A67" s="1" t="str">
        <f t="shared" si="30"/>
        <v>N</v>
      </c>
      <c r="B67" s="32"/>
      <c r="C67" s="27"/>
      <c r="D67" s="28"/>
      <c r="E67" s="28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8"/>
      <c r="R67" s="4"/>
      <c r="S67" s="9"/>
      <c r="T67" s="4"/>
    </row>
    <row r="68" spans="1:20" x14ac:dyDescent="0.25">
      <c r="A68" s="1" t="str">
        <f t="shared" si="30"/>
        <v>Y</v>
      </c>
      <c r="B68" s="21">
        <v>667</v>
      </c>
      <c r="C68" s="22" t="s">
        <v>11</v>
      </c>
      <c r="D68" s="23"/>
      <c r="E68" s="37">
        <f>SUBTOTAL(9,E69:E69)</f>
        <v>0</v>
      </c>
      <c r="F68" s="24">
        <f>SUMIF(Budget!$B:$B,$B:$B,Budget!L:L)</f>
        <v>85197</v>
      </c>
      <c r="G68" s="24">
        <f>SUMIF(Budget!$B:$B,$B:$B,Budget!N:N)</f>
        <v>340787.20000000001</v>
      </c>
      <c r="H68" s="24">
        <f>SUMIF(Budget!$B:$B,$B:$B,Budget!P:P)</f>
        <v>0</v>
      </c>
      <c r="I68" s="24">
        <f>SUMIF(Budget!$B:$B,$B:$B,Budget!R:R)</f>
        <v>0</v>
      </c>
      <c r="J68" s="24">
        <f>SUMIF(Budget!$B:$B,$B:$B,Budget!T:T)</f>
        <v>0</v>
      </c>
      <c r="K68" s="24">
        <f>SUMIF(Budget!$B:$B,$B:$B,Budget!V:V)</f>
        <v>0</v>
      </c>
      <c r="L68" s="24">
        <f>SUMIF(Budget!$B:$B,$B:$B,Budget!X:X)</f>
        <v>0</v>
      </c>
      <c r="M68" s="24">
        <f>SUMIF(Budget!$B:$B,$B:$B,Budget!Z:Z)</f>
        <v>0</v>
      </c>
      <c r="N68" s="24">
        <f>SUMIF(Budget!$B:$B,$B:$B,Budget!AB:AB)</f>
        <v>0</v>
      </c>
      <c r="O68" s="24">
        <f>SUMIF(Budget!$B:$B,$B:$B,Budget!AD:AD)</f>
        <v>0</v>
      </c>
      <c r="P68" s="24">
        <f>SUM(F68:O68)</f>
        <v>425984.2</v>
      </c>
      <c r="Q68" s="8"/>
      <c r="R68" s="4"/>
      <c r="S68" s="9"/>
      <c r="T68" s="4"/>
    </row>
    <row r="69" spans="1:20" x14ac:dyDescent="0.25">
      <c r="A69" s="1" t="str">
        <f t="shared" si="30"/>
        <v>N</v>
      </c>
      <c r="B69" s="32"/>
      <c r="C69" s="27"/>
      <c r="D69" s="28"/>
      <c r="E69" s="28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8"/>
      <c r="R69" s="4"/>
      <c r="S69" s="9"/>
      <c r="T69" s="4"/>
    </row>
    <row r="70" spans="1:20" x14ac:dyDescent="0.25">
      <c r="A70" s="1" t="str">
        <f t="shared" si="30"/>
        <v>Y</v>
      </c>
      <c r="B70" s="39" t="s">
        <v>527</v>
      </c>
      <c r="C70" s="16" t="s">
        <v>477</v>
      </c>
      <c r="D70" s="17"/>
      <c r="E70" s="18">
        <f>SUBTOTAL(9,E72:E75)</f>
        <v>0</v>
      </c>
      <c r="F70" s="19">
        <f t="shared" ref="F70:P70" si="33">ROUND(SUBTOTAL(9,F72:F75),0)</f>
        <v>4836</v>
      </c>
      <c r="G70" s="19">
        <f t="shared" si="33"/>
        <v>96925</v>
      </c>
      <c r="H70" s="19">
        <f t="shared" si="33"/>
        <v>0</v>
      </c>
      <c r="I70" s="19">
        <f t="shared" si="33"/>
        <v>0</v>
      </c>
      <c r="J70" s="19">
        <f t="shared" ref="J70:N70" si="34">ROUND(SUBTOTAL(9,J72:J75),0)</f>
        <v>0</v>
      </c>
      <c r="K70" s="19">
        <f t="shared" si="34"/>
        <v>0</v>
      </c>
      <c r="L70" s="19">
        <f t="shared" si="34"/>
        <v>0</v>
      </c>
      <c r="M70" s="19">
        <f t="shared" si="34"/>
        <v>0</v>
      </c>
      <c r="N70" s="19">
        <f t="shared" si="34"/>
        <v>0</v>
      </c>
      <c r="O70" s="19">
        <f t="shared" si="33"/>
        <v>0</v>
      </c>
      <c r="P70" s="19">
        <f t="shared" si="33"/>
        <v>101761</v>
      </c>
      <c r="Q70" s="8"/>
      <c r="R70" s="4"/>
      <c r="S70" s="9"/>
      <c r="T70" s="4"/>
    </row>
    <row r="71" spans="1:20" x14ac:dyDescent="0.25">
      <c r="A71" s="1" t="str">
        <f>IF(SUM(F71:O71)&gt;0,"Y",IF(P71&lt;0,"Y","N"))</f>
        <v>Y</v>
      </c>
      <c r="B71" s="39"/>
      <c r="C71" s="16"/>
      <c r="D71" s="17"/>
      <c r="E71" s="18"/>
      <c r="F71" s="67">
        <f t="shared" ref="F71:O71" si="35">IF(+F70=0,"-",+F70/$P70)</f>
        <v>4.752311789388862E-2</v>
      </c>
      <c r="G71" s="67">
        <f t="shared" si="35"/>
        <v>0.95247688210611137</v>
      </c>
      <c r="H71" s="67" t="str">
        <f t="shared" si="35"/>
        <v>-</v>
      </c>
      <c r="I71" s="67" t="str">
        <f t="shared" si="35"/>
        <v>-</v>
      </c>
      <c r="J71" s="67" t="str">
        <f t="shared" si="35"/>
        <v>-</v>
      </c>
      <c r="K71" s="67" t="str">
        <f t="shared" si="35"/>
        <v>-</v>
      </c>
      <c r="L71" s="67" t="str">
        <f t="shared" si="35"/>
        <v>-</v>
      </c>
      <c r="M71" s="67" t="str">
        <f t="shared" si="35"/>
        <v>-</v>
      </c>
      <c r="N71" s="67" t="str">
        <f t="shared" si="35"/>
        <v>-</v>
      </c>
      <c r="O71" s="67" t="str">
        <f t="shared" si="35"/>
        <v>-</v>
      </c>
      <c r="P71" s="19"/>
      <c r="Q71" s="8"/>
      <c r="R71" s="4"/>
      <c r="S71" s="9"/>
      <c r="T71" s="4"/>
    </row>
    <row r="72" spans="1:20" x14ac:dyDescent="0.25">
      <c r="A72" s="1" t="str">
        <f t="shared" ref="A72:A76" si="36">IF(P72&gt;0,"Y",IF(P72&lt;0,"Y","N"))</f>
        <v>Y</v>
      </c>
      <c r="B72" s="21">
        <v>670</v>
      </c>
      <c r="C72" s="22" t="s">
        <v>193</v>
      </c>
      <c r="D72" s="23"/>
      <c r="E72" s="37">
        <f t="shared" ref="E72" si="37">SUBTOTAL(9,E73:E73)</f>
        <v>0</v>
      </c>
      <c r="F72" s="24">
        <f>SUMIF(Budget!$B:$B,$B:$B,Budget!L:L)</f>
        <v>0</v>
      </c>
      <c r="G72" s="24">
        <f>SUMIF(Budget!$B:$B,$B:$B,Budget!N:N)</f>
        <v>53400</v>
      </c>
      <c r="H72" s="24">
        <f>SUMIF(Budget!$B:$B,$B:$B,Budget!P:P)</f>
        <v>0</v>
      </c>
      <c r="I72" s="24">
        <f>SUMIF(Budget!$B:$B,$B:$B,Budget!R:R)</f>
        <v>0</v>
      </c>
      <c r="J72" s="24">
        <f>SUMIF(Budget!$B:$B,$B:$B,Budget!T:T)</f>
        <v>0</v>
      </c>
      <c r="K72" s="24">
        <f>SUMIF(Budget!$B:$B,$B:$B,Budget!V:V)</f>
        <v>0</v>
      </c>
      <c r="L72" s="24">
        <f>SUMIF(Budget!$B:$B,$B:$B,Budget!X:X)</f>
        <v>0</v>
      </c>
      <c r="M72" s="24">
        <f>SUMIF(Budget!$B:$B,$B:$B,Budget!Z:Z)</f>
        <v>0</v>
      </c>
      <c r="N72" s="24">
        <f>SUMIF(Budget!$B:$B,$B:$B,Budget!AB:AB)</f>
        <v>0</v>
      </c>
      <c r="O72" s="24">
        <f>SUMIF(Budget!$B:$B,$B:$B,Budget!AD:AD)</f>
        <v>0</v>
      </c>
      <c r="P72" s="24">
        <f>SUM(F72:O72)</f>
        <v>53400</v>
      </c>
      <c r="Q72" s="8"/>
      <c r="R72" s="4"/>
      <c r="S72" s="9"/>
      <c r="T72" s="4"/>
    </row>
    <row r="73" spans="1:20" x14ac:dyDescent="0.25">
      <c r="A73" s="1" t="str">
        <f t="shared" si="36"/>
        <v>N</v>
      </c>
      <c r="B73" s="32"/>
      <c r="C73" s="27"/>
      <c r="D73" s="28"/>
      <c r="E73" s="28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8"/>
      <c r="R73" s="4"/>
      <c r="S73" s="9"/>
      <c r="T73" s="4"/>
    </row>
    <row r="74" spans="1:20" x14ac:dyDescent="0.25">
      <c r="A74" s="1" t="str">
        <f t="shared" si="36"/>
        <v>Y</v>
      </c>
      <c r="B74" s="21">
        <v>750</v>
      </c>
      <c r="C74" s="22" t="s">
        <v>200</v>
      </c>
      <c r="D74" s="23"/>
      <c r="E74" s="37">
        <f t="shared" ref="E74" si="38">SUBTOTAL(9,E75:E75)</f>
        <v>0</v>
      </c>
      <c r="F74" s="24">
        <f>SUMIF(Budget!$B:$B,$B:$B,Budget!L:L)</f>
        <v>4836.1487996236629</v>
      </c>
      <c r="G74" s="24">
        <f>SUMIF(Budget!$B:$B,$B:$B,Budget!N:N)</f>
        <v>43525.339196612971</v>
      </c>
      <c r="H74" s="24">
        <f>SUMIF(Budget!$B:$B,$B:$B,Budget!P:P)</f>
        <v>0</v>
      </c>
      <c r="I74" s="24">
        <f>SUMIF(Budget!$B:$B,$B:$B,Budget!R:R)</f>
        <v>0</v>
      </c>
      <c r="J74" s="24">
        <f>SUMIF(Budget!$B:$B,$B:$B,Budget!T:T)</f>
        <v>0</v>
      </c>
      <c r="K74" s="24">
        <f>SUMIF(Budget!$B:$B,$B:$B,Budget!V:V)</f>
        <v>0</v>
      </c>
      <c r="L74" s="24">
        <f>SUMIF(Budget!$B:$B,$B:$B,Budget!X:X)</f>
        <v>0</v>
      </c>
      <c r="M74" s="24">
        <f>SUMIF(Budget!$B:$B,$B:$B,Budget!Z:Z)</f>
        <v>0</v>
      </c>
      <c r="N74" s="24">
        <f>SUMIF(Budget!$B:$B,$B:$B,Budget!AB:AB)</f>
        <v>0</v>
      </c>
      <c r="O74" s="24">
        <f>SUMIF(Budget!$B:$B,$B:$B,Budget!AD:AD)</f>
        <v>0</v>
      </c>
      <c r="P74" s="24">
        <f>SUM(F74:O74)</f>
        <v>48361.487996236632</v>
      </c>
      <c r="Q74" s="8"/>
      <c r="R74" s="4"/>
      <c r="S74" s="9"/>
      <c r="T74" s="4"/>
    </row>
    <row r="75" spans="1:20" x14ac:dyDescent="0.25">
      <c r="A75" s="1" t="str">
        <f t="shared" si="36"/>
        <v>N</v>
      </c>
      <c r="B75" s="32"/>
      <c r="C75" s="27"/>
      <c r="D75" s="28"/>
      <c r="E75" s="28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8"/>
      <c r="R75" s="4"/>
      <c r="S75" s="9"/>
      <c r="T75" s="4"/>
    </row>
    <row r="76" spans="1:20" x14ac:dyDescent="0.25">
      <c r="A76" s="1" t="str">
        <f t="shared" si="36"/>
        <v>Y</v>
      </c>
      <c r="B76" s="39" t="s">
        <v>527</v>
      </c>
      <c r="C76" s="16" t="s">
        <v>479</v>
      </c>
      <c r="D76" s="17"/>
      <c r="E76" s="18">
        <f>SUBTOTAL(9,E78:E79)</f>
        <v>0</v>
      </c>
      <c r="F76" s="19">
        <f t="shared" ref="F76:P76" si="39">ROUND(SUBTOTAL(9,F78:F79),0)</f>
        <v>142835</v>
      </c>
      <c r="G76" s="19">
        <f t="shared" si="39"/>
        <v>142835</v>
      </c>
      <c r="H76" s="19">
        <f t="shared" si="39"/>
        <v>0</v>
      </c>
      <c r="I76" s="19">
        <f t="shared" si="39"/>
        <v>0</v>
      </c>
      <c r="J76" s="19">
        <f t="shared" ref="J76:N76" si="40">ROUND(SUBTOTAL(9,J78:J79),0)</f>
        <v>0</v>
      </c>
      <c r="K76" s="19">
        <f t="shared" si="40"/>
        <v>0</v>
      </c>
      <c r="L76" s="19">
        <f t="shared" si="40"/>
        <v>0</v>
      </c>
      <c r="M76" s="19">
        <f t="shared" si="40"/>
        <v>0</v>
      </c>
      <c r="N76" s="19">
        <f t="shared" si="40"/>
        <v>0</v>
      </c>
      <c r="O76" s="19">
        <f t="shared" si="39"/>
        <v>0</v>
      </c>
      <c r="P76" s="19">
        <f t="shared" si="39"/>
        <v>285670</v>
      </c>
      <c r="Q76" s="42"/>
      <c r="R76" s="4"/>
      <c r="S76" s="9"/>
      <c r="T76" s="4"/>
    </row>
    <row r="77" spans="1:20" x14ac:dyDescent="0.25">
      <c r="A77" s="1" t="str">
        <f>IF(SUM(F77:O77)&gt;0,"Y",IF(P77&lt;0,"Y","N"))</f>
        <v>Y</v>
      </c>
      <c r="B77" s="39"/>
      <c r="C77" s="16"/>
      <c r="D77" s="17"/>
      <c r="E77" s="18"/>
      <c r="F77" s="67">
        <f t="shared" ref="F77:O77" si="41">IF(+F76=0,"-",+F76/$P76)</f>
        <v>0.5</v>
      </c>
      <c r="G77" s="67">
        <f t="shared" si="41"/>
        <v>0.5</v>
      </c>
      <c r="H77" s="67" t="str">
        <f t="shared" si="41"/>
        <v>-</v>
      </c>
      <c r="I77" s="67" t="str">
        <f t="shared" si="41"/>
        <v>-</v>
      </c>
      <c r="J77" s="67" t="str">
        <f t="shared" si="41"/>
        <v>-</v>
      </c>
      <c r="K77" s="67" t="str">
        <f t="shared" si="41"/>
        <v>-</v>
      </c>
      <c r="L77" s="67" t="str">
        <f t="shared" si="41"/>
        <v>-</v>
      </c>
      <c r="M77" s="67" t="str">
        <f t="shared" si="41"/>
        <v>-</v>
      </c>
      <c r="N77" s="67" t="str">
        <f t="shared" si="41"/>
        <v>-</v>
      </c>
      <c r="O77" s="67" t="str">
        <f t="shared" si="41"/>
        <v>-</v>
      </c>
      <c r="P77" s="19"/>
      <c r="Q77" s="42"/>
      <c r="R77" s="4"/>
      <c r="S77" s="9"/>
      <c r="T77" s="4"/>
    </row>
    <row r="78" spans="1:20" x14ac:dyDescent="0.25">
      <c r="A78" s="1" t="str">
        <f t="shared" ref="A78:A80" si="42">IF(P78&gt;0,"Y",IF(P78&lt;0,"Y","N"))</f>
        <v>Y</v>
      </c>
      <c r="B78" s="21">
        <v>680</v>
      </c>
      <c r="C78" s="22" t="s">
        <v>208</v>
      </c>
      <c r="D78" s="23"/>
      <c r="E78" s="37">
        <f>SUBTOTAL(9,E79:E79)</f>
        <v>0</v>
      </c>
      <c r="F78" s="24">
        <f>SUMIF(Budget!$B:$B,$B:$B,Budget!L:L)</f>
        <v>142835</v>
      </c>
      <c r="G78" s="24">
        <f>SUMIF(Budget!$B:$B,$B:$B,Budget!N:N)</f>
        <v>142835.32719872985</v>
      </c>
      <c r="H78" s="24">
        <f>SUMIF(Budget!$B:$B,$B:$B,Budget!P:P)</f>
        <v>0</v>
      </c>
      <c r="I78" s="24">
        <f>SUMIF(Budget!$B:$B,$B:$B,Budget!R:R)</f>
        <v>0</v>
      </c>
      <c r="J78" s="24">
        <f>SUMIF(Budget!$B:$B,$B:$B,Budget!T:T)</f>
        <v>0</v>
      </c>
      <c r="K78" s="24">
        <f>SUMIF(Budget!$B:$B,$B:$B,Budget!V:V)</f>
        <v>0</v>
      </c>
      <c r="L78" s="24">
        <f>SUMIF(Budget!$B:$B,$B:$B,Budget!X:X)</f>
        <v>0</v>
      </c>
      <c r="M78" s="24">
        <f>SUMIF(Budget!$B:$B,$B:$B,Budget!Z:Z)</f>
        <v>0</v>
      </c>
      <c r="N78" s="24">
        <f>SUMIF(Budget!$B:$B,$B:$B,Budget!AB:AB)</f>
        <v>0</v>
      </c>
      <c r="O78" s="24">
        <f>SUMIF(Budget!$B:$B,$B:$B,Budget!AD:AD)</f>
        <v>0</v>
      </c>
      <c r="P78" s="24">
        <f>SUM(F78:O78)</f>
        <v>285670.32719872985</v>
      </c>
      <c r="Q78" s="8"/>
      <c r="R78" s="4"/>
      <c r="S78" s="9"/>
      <c r="T78" s="4"/>
    </row>
    <row r="79" spans="1:20" x14ac:dyDescent="0.25">
      <c r="A79" s="1" t="str">
        <f t="shared" si="42"/>
        <v>N</v>
      </c>
      <c r="B79" s="33"/>
      <c r="C79" s="3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8"/>
      <c r="R79" s="4"/>
      <c r="S79" s="9"/>
      <c r="T79" s="4"/>
    </row>
    <row r="80" spans="1:20" x14ac:dyDescent="0.25">
      <c r="A80" s="1" t="str">
        <f t="shared" si="42"/>
        <v>Y</v>
      </c>
      <c r="B80" s="39" t="s">
        <v>527</v>
      </c>
      <c r="C80" s="16" t="s">
        <v>489</v>
      </c>
      <c r="D80" s="17"/>
      <c r="E80" s="18">
        <f>SUBTOTAL(9,E82:E95)</f>
        <v>0</v>
      </c>
      <c r="F80" s="19">
        <f t="shared" ref="F80:P80" si="43">ROUND(SUBTOTAL(9,F82:F95),0)</f>
        <v>78279</v>
      </c>
      <c r="G80" s="19">
        <f t="shared" si="43"/>
        <v>184106</v>
      </c>
      <c r="H80" s="19">
        <f t="shared" si="43"/>
        <v>0</v>
      </c>
      <c r="I80" s="19">
        <f t="shared" si="43"/>
        <v>0</v>
      </c>
      <c r="J80" s="19">
        <f t="shared" ref="J80:N80" si="44">ROUND(SUBTOTAL(9,J82:J95),0)</f>
        <v>0</v>
      </c>
      <c r="K80" s="19">
        <f t="shared" si="44"/>
        <v>0</v>
      </c>
      <c r="L80" s="19">
        <f t="shared" si="44"/>
        <v>0</v>
      </c>
      <c r="M80" s="19">
        <f t="shared" si="44"/>
        <v>0</v>
      </c>
      <c r="N80" s="19">
        <f t="shared" si="44"/>
        <v>0</v>
      </c>
      <c r="O80" s="19">
        <f t="shared" si="43"/>
        <v>0</v>
      </c>
      <c r="P80" s="19">
        <f t="shared" si="43"/>
        <v>262385</v>
      </c>
      <c r="Q80" s="40"/>
      <c r="R80" s="4"/>
      <c r="S80" s="9"/>
      <c r="T80" s="4"/>
    </row>
    <row r="81" spans="1:20" x14ac:dyDescent="0.25">
      <c r="A81" s="1" t="str">
        <f>IF(SUM(F81:O81)&gt;0,"Y",IF(P81&lt;0,"Y","N"))</f>
        <v>Y</v>
      </c>
      <c r="B81" s="39"/>
      <c r="C81" s="16"/>
      <c r="D81" s="17"/>
      <c r="E81" s="18"/>
      <c r="F81" s="67">
        <f t="shared" ref="F81:O81" si="45">IF(+F80=0,"-",+F80/$P80)</f>
        <v>0.29833641404805916</v>
      </c>
      <c r="G81" s="67">
        <f t="shared" si="45"/>
        <v>0.70166358595194089</v>
      </c>
      <c r="H81" s="67" t="str">
        <f t="shared" si="45"/>
        <v>-</v>
      </c>
      <c r="I81" s="67" t="str">
        <f t="shared" si="45"/>
        <v>-</v>
      </c>
      <c r="J81" s="67" t="str">
        <f t="shared" si="45"/>
        <v>-</v>
      </c>
      <c r="K81" s="67" t="str">
        <f t="shared" si="45"/>
        <v>-</v>
      </c>
      <c r="L81" s="67" t="str">
        <f t="shared" si="45"/>
        <v>-</v>
      </c>
      <c r="M81" s="67" t="str">
        <f t="shared" si="45"/>
        <v>-</v>
      </c>
      <c r="N81" s="67" t="str">
        <f t="shared" si="45"/>
        <v>-</v>
      </c>
      <c r="O81" s="67" t="str">
        <f t="shared" si="45"/>
        <v>-</v>
      </c>
      <c r="P81" s="19"/>
      <c r="Q81" s="40"/>
      <c r="R81" s="4"/>
      <c r="S81" s="9"/>
      <c r="T81" s="4"/>
    </row>
    <row r="82" spans="1:20" x14ac:dyDescent="0.25">
      <c r="A82" s="1" t="str">
        <f t="shared" ref="A82:A86" si="46">IF(P82&gt;0,"Y",IF(P82&lt;0,"Y","N"))</f>
        <v>Y</v>
      </c>
      <c r="B82" s="21">
        <v>700</v>
      </c>
      <c r="C82" s="22" t="s">
        <v>4</v>
      </c>
      <c r="D82" s="23"/>
      <c r="E82" s="37">
        <f t="shared" ref="E82" si="47">SUBTOTAL(9,E83:E83)</f>
        <v>0</v>
      </c>
      <c r="F82" s="24">
        <f>SUMIF(Budget!$B:$B,$B:$B,Budget!L:L)</f>
        <v>20665.5</v>
      </c>
      <c r="G82" s="24">
        <f>SUMIF(Budget!$B:$B,$B:$B,Budget!N:N)</f>
        <v>20665.5</v>
      </c>
      <c r="H82" s="24">
        <f>SUMIF(Budget!$B:$B,$B:$B,Budget!P:P)</f>
        <v>0</v>
      </c>
      <c r="I82" s="24">
        <f>SUMIF(Budget!$B:$B,$B:$B,Budget!R:R)</f>
        <v>0</v>
      </c>
      <c r="J82" s="24">
        <f>SUMIF(Budget!$B:$B,$B:$B,Budget!T:T)</f>
        <v>0</v>
      </c>
      <c r="K82" s="24">
        <f>SUMIF(Budget!$B:$B,$B:$B,Budget!V:V)</f>
        <v>0</v>
      </c>
      <c r="L82" s="24">
        <f>SUMIF(Budget!$B:$B,$B:$B,Budget!X:X)</f>
        <v>0</v>
      </c>
      <c r="M82" s="24">
        <f>SUMIF(Budget!$B:$B,$B:$B,Budget!Z:Z)</f>
        <v>0</v>
      </c>
      <c r="N82" s="24">
        <f>SUMIF(Budget!$B:$B,$B:$B,Budget!AB:AB)</f>
        <v>0</v>
      </c>
      <c r="O82" s="24">
        <f>SUMIF(Budget!$B:$B,$B:$B,Budget!AD:AD)</f>
        <v>0</v>
      </c>
      <c r="P82" s="24">
        <f>SUM(F82:O82)</f>
        <v>41331</v>
      </c>
      <c r="Q82" s="8"/>
      <c r="R82" s="4"/>
      <c r="S82" s="9"/>
      <c r="T82" s="4"/>
    </row>
    <row r="83" spans="1:20" x14ac:dyDescent="0.25">
      <c r="A83" s="1" t="str">
        <f t="shared" si="46"/>
        <v>N</v>
      </c>
      <c r="B83" s="32"/>
      <c r="C83" s="27"/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8"/>
      <c r="R83" s="4"/>
      <c r="S83" s="9"/>
      <c r="T83" s="4"/>
    </row>
    <row r="84" spans="1:20" x14ac:dyDescent="0.25">
      <c r="A84" s="1" t="str">
        <f t="shared" si="46"/>
        <v>Y</v>
      </c>
      <c r="B84" s="21">
        <v>710</v>
      </c>
      <c r="C84" s="22" t="s">
        <v>5</v>
      </c>
      <c r="D84" s="23"/>
      <c r="E84" s="37">
        <f>SUBTOTAL(9,E85:E85)</f>
        <v>0</v>
      </c>
      <c r="F84" s="24">
        <f>SUMIF(Budget!$B:$B,$B:$B,Budget!L:L)</f>
        <v>5902</v>
      </c>
      <c r="G84" s="24">
        <f>SUMIF(Budget!$B:$B,$B:$B,Budget!N:N)</f>
        <v>19039.900000000001</v>
      </c>
      <c r="H84" s="24">
        <f>SUMIF(Budget!$B:$B,$B:$B,Budget!P:P)</f>
        <v>0</v>
      </c>
      <c r="I84" s="24">
        <f>SUMIF(Budget!$B:$B,$B:$B,Budget!R:R)</f>
        <v>0</v>
      </c>
      <c r="J84" s="24">
        <f>SUMIF(Budget!$B:$B,$B:$B,Budget!T:T)</f>
        <v>0</v>
      </c>
      <c r="K84" s="24">
        <f>SUMIF(Budget!$B:$B,$B:$B,Budget!V:V)</f>
        <v>0</v>
      </c>
      <c r="L84" s="24">
        <f>SUMIF(Budget!$B:$B,$B:$B,Budget!X:X)</f>
        <v>0</v>
      </c>
      <c r="M84" s="24">
        <f>SUMIF(Budget!$B:$B,$B:$B,Budget!Z:Z)</f>
        <v>0</v>
      </c>
      <c r="N84" s="24">
        <f>SUMIF(Budget!$B:$B,$B:$B,Budget!AB:AB)</f>
        <v>0</v>
      </c>
      <c r="O84" s="24">
        <f>SUMIF(Budget!$B:$B,$B:$B,Budget!AD:AD)</f>
        <v>0</v>
      </c>
      <c r="P84" s="24">
        <f>SUM(F84:O84)</f>
        <v>24941.9</v>
      </c>
      <c r="Q84" s="8"/>
      <c r="R84" s="4"/>
      <c r="S84" s="9"/>
      <c r="T84" s="4"/>
    </row>
    <row r="85" spans="1:20" x14ac:dyDescent="0.25">
      <c r="A85" s="1" t="str">
        <f t="shared" si="46"/>
        <v>N</v>
      </c>
      <c r="B85" s="32"/>
      <c r="C85" s="27"/>
      <c r="D85" s="28"/>
      <c r="E85" s="28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8"/>
      <c r="R85" s="4"/>
      <c r="S85" s="9"/>
      <c r="T85" s="4"/>
    </row>
    <row r="86" spans="1:20" x14ac:dyDescent="0.25">
      <c r="A86" s="1" t="str">
        <f t="shared" si="46"/>
        <v>Y</v>
      </c>
      <c r="B86" s="21">
        <v>730</v>
      </c>
      <c r="C86" s="22" t="s">
        <v>6</v>
      </c>
      <c r="D86" s="23"/>
      <c r="E86" s="37">
        <f>SUBTOTAL(9,E87:E87)</f>
        <v>0</v>
      </c>
      <c r="F86" s="24">
        <f>SUMIF(Budget!$B:$B,$B:$B,Budget!L:L)</f>
        <v>2115</v>
      </c>
      <c r="G86" s="24">
        <f>SUMIF(Budget!$B:$B,$B:$B,Budget!N:N)</f>
        <v>40194</v>
      </c>
      <c r="H86" s="24">
        <f>SUMIF(Budget!$B:$B,$B:$B,Budget!P:P)</f>
        <v>0</v>
      </c>
      <c r="I86" s="24">
        <f>SUMIF(Budget!$B:$B,$B:$B,Budget!R:R)</f>
        <v>0</v>
      </c>
      <c r="J86" s="24">
        <f>SUMIF(Budget!$B:$B,$B:$B,Budget!T:T)</f>
        <v>0</v>
      </c>
      <c r="K86" s="24">
        <f>SUMIF(Budget!$B:$B,$B:$B,Budget!V:V)</f>
        <v>0</v>
      </c>
      <c r="L86" s="24">
        <f>SUMIF(Budget!$B:$B,$B:$B,Budget!X:X)</f>
        <v>0</v>
      </c>
      <c r="M86" s="24">
        <f>SUMIF(Budget!$B:$B,$B:$B,Budget!Z:Z)</f>
        <v>0</v>
      </c>
      <c r="N86" s="24">
        <f>SUMIF(Budget!$B:$B,$B:$B,Budget!AB:AB)</f>
        <v>0</v>
      </c>
      <c r="O86" s="24">
        <f>SUMIF(Budget!$B:$B,$B:$B,Budget!AD:AD)</f>
        <v>0</v>
      </c>
      <c r="P86" s="24">
        <f>SUM(F86:O86)</f>
        <v>42309</v>
      </c>
      <c r="Q86" s="8"/>
      <c r="R86" s="4"/>
      <c r="S86" s="9"/>
      <c r="T86" s="4"/>
    </row>
    <row r="87" spans="1:20" x14ac:dyDescent="0.25">
      <c r="A87" s="1" t="str">
        <f t="shared" ref="A87:A94" si="48">IF(P87&gt;0,"Y",IF(P87&lt;0,"Y","N"))</f>
        <v>N</v>
      </c>
      <c r="B87" s="32"/>
      <c r="C87" s="27"/>
      <c r="D87" s="28"/>
      <c r="E87" s="28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8"/>
      <c r="R87" s="4"/>
      <c r="S87" s="9"/>
      <c r="T87" s="4"/>
    </row>
    <row r="88" spans="1:20" x14ac:dyDescent="0.25">
      <c r="A88" s="1" t="str">
        <f t="shared" si="48"/>
        <v>Y</v>
      </c>
      <c r="B88" s="21">
        <v>740</v>
      </c>
      <c r="C88" s="22" t="s">
        <v>0</v>
      </c>
      <c r="D88" s="23"/>
      <c r="E88" s="37">
        <f t="shared" ref="E88" si="49">SUBTOTAL(9,E89:E89)</f>
        <v>0</v>
      </c>
      <c r="F88" s="24">
        <f>SUMIF(Budget!$B:$B,$B:$B,Budget!L:L)</f>
        <v>17791.287996236624</v>
      </c>
      <c r="G88" s="24">
        <f>SUMIF(Budget!$B:$B,$B:$B,Budget!N:N)</f>
        <v>27019.687996236622</v>
      </c>
      <c r="H88" s="24">
        <f>SUMIF(Budget!$B:$B,$B:$B,Budget!P:P)</f>
        <v>0</v>
      </c>
      <c r="I88" s="24">
        <f>SUMIF(Budget!$B:$B,$B:$B,Budget!R:R)</f>
        <v>0</v>
      </c>
      <c r="J88" s="24">
        <f>SUMIF(Budget!$B:$B,$B:$B,Budget!T:T)</f>
        <v>0</v>
      </c>
      <c r="K88" s="24">
        <f>SUMIF(Budget!$B:$B,$B:$B,Budget!V:V)</f>
        <v>0</v>
      </c>
      <c r="L88" s="24">
        <f>SUMIF(Budget!$B:$B,$B:$B,Budget!X:X)</f>
        <v>0</v>
      </c>
      <c r="M88" s="24">
        <f>SUMIF(Budget!$B:$B,$B:$B,Budget!Z:Z)</f>
        <v>0</v>
      </c>
      <c r="N88" s="24">
        <f>SUMIF(Budget!$B:$B,$B:$B,Budget!AB:AB)</f>
        <v>0</v>
      </c>
      <c r="O88" s="24">
        <f>SUMIF(Budget!$B:$B,$B:$B,Budget!AD:AD)</f>
        <v>0</v>
      </c>
      <c r="P88" s="24">
        <f>SUM(F88:O88)</f>
        <v>44810.97599247325</v>
      </c>
      <c r="Q88" s="8"/>
      <c r="R88" s="4"/>
      <c r="S88" s="9"/>
      <c r="T88" s="4"/>
    </row>
    <row r="89" spans="1:20" x14ac:dyDescent="0.25">
      <c r="A89" s="1" t="str">
        <f t="shared" si="48"/>
        <v>N</v>
      </c>
      <c r="B89" s="32"/>
      <c r="C89" s="27"/>
      <c r="D89" s="28"/>
      <c r="E89" s="28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8"/>
      <c r="R89" s="4"/>
      <c r="S89" s="9"/>
      <c r="T89" s="4"/>
    </row>
    <row r="90" spans="1:20" x14ac:dyDescent="0.25">
      <c r="A90" s="1" t="str">
        <f t="shared" si="48"/>
        <v>Y</v>
      </c>
      <c r="B90" s="21">
        <v>760</v>
      </c>
      <c r="C90" s="22" t="s">
        <v>7</v>
      </c>
      <c r="D90" s="23"/>
      <c r="E90" s="37">
        <f t="shared" ref="E90" si="50">SUBTOTAL(9,E91:E91)</f>
        <v>0</v>
      </c>
      <c r="F90" s="24">
        <f>SUMIF(Budget!$B:$B,$B:$B,Budget!L:L)</f>
        <v>1785.6000000000001</v>
      </c>
      <c r="G90" s="24">
        <f>SUMIF(Budget!$B:$B,$B:$B,Budget!N:N)</f>
        <v>7142.4000000000005</v>
      </c>
      <c r="H90" s="24">
        <f>SUMIF(Budget!$B:$B,$B:$B,Budget!P:P)</f>
        <v>0</v>
      </c>
      <c r="I90" s="24">
        <f>SUMIF(Budget!$B:$B,$B:$B,Budget!R:R)</f>
        <v>0</v>
      </c>
      <c r="J90" s="24">
        <f>SUMIF(Budget!$B:$B,$B:$B,Budget!T:T)</f>
        <v>0</v>
      </c>
      <c r="K90" s="24">
        <f>SUMIF(Budget!$B:$B,$B:$B,Budget!V:V)</f>
        <v>0</v>
      </c>
      <c r="L90" s="24">
        <f>SUMIF(Budget!$B:$B,$B:$B,Budget!X:X)</f>
        <v>0</v>
      </c>
      <c r="M90" s="24">
        <f>SUMIF(Budget!$B:$B,$B:$B,Budget!Z:Z)</f>
        <v>0</v>
      </c>
      <c r="N90" s="24">
        <f>SUMIF(Budget!$B:$B,$B:$B,Budget!AB:AB)</f>
        <v>0</v>
      </c>
      <c r="O90" s="24">
        <f>SUMIF(Budget!$B:$B,$B:$B,Budget!AD:AD)</f>
        <v>0</v>
      </c>
      <c r="P90" s="24">
        <f>SUM(F90:O90)</f>
        <v>8928</v>
      </c>
      <c r="Q90" s="8"/>
      <c r="R90" s="4"/>
      <c r="S90" s="9"/>
      <c r="T90" s="4"/>
    </row>
    <row r="91" spans="1:20" x14ac:dyDescent="0.25">
      <c r="A91" s="1" t="str">
        <f t="shared" si="48"/>
        <v>N</v>
      </c>
      <c r="B91" s="26"/>
      <c r="C91" s="27"/>
      <c r="D91" s="28"/>
      <c r="E91" s="28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8"/>
      <c r="R91" s="4"/>
      <c r="S91" s="9"/>
      <c r="T91" s="4"/>
    </row>
    <row r="92" spans="1:20" x14ac:dyDescent="0.25">
      <c r="A92" s="1" t="str">
        <f t="shared" si="48"/>
        <v>N</v>
      </c>
      <c r="B92" s="21">
        <v>790</v>
      </c>
      <c r="C92" s="22" t="s">
        <v>8</v>
      </c>
      <c r="D92" s="23"/>
      <c r="E92" s="37">
        <f t="shared" ref="E92" si="51">SUBTOTAL(9,E93:E93)</f>
        <v>0</v>
      </c>
      <c r="F92" s="24">
        <f>SUMIF(Budget!$B:$B,$B:$B,Budget!L:L)</f>
        <v>0</v>
      </c>
      <c r="G92" s="24">
        <f>SUMIF(Budget!$B:$B,$B:$B,Budget!N:N)</f>
        <v>0</v>
      </c>
      <c r="H92" s="24">
        <f>SUMIF(Budget!$B:$B,$B:$B,Budget!P:P)</f>
        <v>0</v>
      </c>
      <c r="I92" s="24">
        <f>SUMIF(Budget!$B:$B,$B:$B,Budget!R:R)</f>
        <v>0</v>
      </c>
      <c r="J92" s="24">
        <f>SUMIF(Budget!$B:$B,$B:$B,Budget!T:T)</f>
        <v>0</v>
      </c>
      <c r="K92" s="24">
        <f>SUMIF(Budget!$B:$B,$B:$B,Budget!V:V)</f>
        <v>0</v>
      </c>
      <c r="L92" s="24">
        <f>SUMIF(Budget!$B:$B,$B:$B,Budget!X:X)</f>
        <v>0</v>
      </c>
      <c r="M92" s="24">
        <f>SUMIF(Budget!$B:$B,$B:$B,Budget!Z:Z)</f>
        <v>0</v>
      </c>
      <c r="N92" s="24">
        <f>SUMIF(Budget!$B:$B,$B:$B,Budget!AB:AB)</f>
        <v>0</v>
      </c>
      <c r="O92" s="24">
        <f>SUMIF(Budget!$B:$B,$B:$B,Budget!AD:AD)</f>
        <v>0</v>
      </c>
      <c r="P92" s="24">
        <f>SUM(F92:O92)</f>
        <v>0</v>
      </c>
      <c r="Q92" s="8"/>
      <c r="R92" s="4"/>
      <c r="S92" s="9"/>
      <c r="T92" s="4"/>
    </row>
    <row r="93" spans="1:20" x14ac:dyDescent="0.25">
      <c r="A93" s="1" t="str">
        <f t="shared" si="48"/>
        <v>N</v>
      </c>
      <c r="B93" s="32"/>
      <c r="C93" s="27"/>
      <c r="D93" s="28"/>
      <c r="E93" s="28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8"/>
      <c r="R93" s="4"/>
      <c r="S93" s="9"/>
      <c r="T93" s="4"/>
    </row>
    <row r="94" spans="1:20" x14ac:dyDescent="0.25">
      <c r="A94" s="1" t="str">
        <f t="shared" si="48"/>
        <v>Y</v>
      </c>
      <c r="B94" s="21">
        <v>799</v>
      </c>
      <c r="C94" s="22" t="s">
        <v>9</v>
      </c>
      <c r="D94" s="23"/>
      <c r="E94" s="23"/>
      <c r="F94" s="24">
        <f>SUMIF(Budget!$B:$B,$B:$B,Budget!L:L)</f>
        <v>30019.199999999997</v>
      </c>
      <c r="G94" s="24">
        <f>SUMIF(Budget!$B:$B,$B:$B,Budget!N:N)</f>
        <v>70044.799999999988</v>
      </c>
      <c r="H94" s="24">
        <f>SUMIF(Budget!$B:$B,$B:$B,Budget!P:P)</f>
        <v>0</v>
      </c>
      <c r="I94" s="24">
        <f>SUMIF(Budget!$B:$B,$B:$B,Budget!R:R)</f>
        <v>0</v>
      </c>
      <c r="J94" s="24">
        <f>SUMIF(Budget!$B:$B,$B:$B,Budget!T:T)</f>
        <v>0</v>
      </c>
      <c r="K94" s="24">
        <f>SUMIF(Budget!$B:$B,$B:$B,Budget!V:V)</f>
        <v>0</v>
      </c>
      <c r="L94" s="24">
        <f>SUMIF(Budget!$B:$B,$B:$B,Budget!X:X)</f>
        <v>0</v>
      </c>
      <c r="M94" s="24">
        <f>SUMIF(Budget!$B:$B,$B:$B,Budget!Z:Z)</f>
        <v>0</v>
      </c>
      <c r="N94" s="24">
        <f>SUMIF(Budget!$B:$B,$B:$B,Budget!AB:AB)</f>
        <v>0</v>
      </c>
      <c r="O94" s="24">
        <f>SUMIF(Budget!$B:$B,$B:$B,Budget!AD:AD)</f>
        <v>0</v>
      </c>
      <c r="P94" s="24">
        <f>SUM(F94:O94)</f>
        <v>100063.99999999999</v>
      </c>
      <c r="Q94" s="8"/>
      <c r="R94" s="4"/>
      <c r="S94" s="9"/>
      <c r="T94" s="4"/>
    </row>
    <row r="95" spans="1:20" x14ac:dyDescent="0.25">
      <c r="A95" s="1" t="str">
        <f t="shared" ref="A95:A100" si="52">IF(P95&gt;0,"Y",IF(P95&lt;0,"Y","N"))</f>
        <v>N</v>
      </c>
      <c r="B95" s="32"/>
      <c r="C95" s="27"/>
      <c r="D95" s="28"/>
      <c r="E95" s="28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8"/>
      <c r="R95" s="4"/>
      <c r="S95" s="9"/>
      <c r="T95" s="4"/>
    </row>
    <row r="96" spans="1:20" x14ac:dyDescent="0.25">
      <c r="A96" s="1" t="str">
        <f t="shared" si="52"/>
        <v>N</v>
      </c>
      <c r="B96" s="39" t="s">
        <v>527</v>
      </c>
      <c r="C96" s="16" t="s">
        <v>511</v>
      </c>
      <c r="D96" s="17"/>
      <c r="E96" s="18">
        <f t="shared" ref="E96:P96" si="53">SUBTOTAL(9,E98:E98)</f>
        <v>0</v>
      </c>
      <c r="F96" s="19">
        <f t="shared" si="53"/>
        <v>0</v>
      </c>
      <c r="G96" s="19">
        <f t="shared" si="53"/>
        <v>0</v>
      </c>
      <c r="H96" s="19">
        <f t="shared" si="53"/>
        <v>0</v>
      </c>
      <c r="I96" s="19">
        <f t="shared" si="53"/>
        <v>0</v>
      </c>
      <c r="J96" s="19">
        <f t="shared" ref="J96:N96" si="54">SUBTOTAL(9,J98:J98)</f>
        <v>0</v>
      </c>
      <c r="K96" s="19">
        <f t="shared" si="54"/>
        <v>0</v>
      </c>
      <c r="L96" s="19">
        <f t="shared" si="54"/>
        <v>0</v>
      </c>
      <c r="M96" s="19">
        <f t="shared" si="54"/>
        <v>0</v>
      </c>
      <c r="N96" s="19">
        <f t="shared" si="54"/>
        <v>0</v>
      </c>
      <c r="O96" s="19">
        <f t="shared" si="53"/>
        <v>0</v>
      </c>
      <c r="P96" s="19">
        <f t="shared" si="53"/>
        <v>0</v>
      </c>
      <c r="Q96" s="8"/>
      <c r="R96" s="4"/>
      <c r="S96" s="9"/>
      <c r="T96" s="4"/>
    </row>
    <row r="97" spans="1:20" x14ac:dyDescent="0.25">
      <c r="A97" s="1" t="str">
        <f>IF(SUM(F97:O97)&gt;0,"Y",IF(P97&lt;0,"Y","N"))</f>
        <v>N</v>
      </c>
      <c r="B97" s="39"/>
      <c r="C97" s="16"/>
      <c r="D97" s="17"/>
      <c r="E97" s="18"/>
      <c r="F97" s="67" t="str">
        <f t="shared" ref="F97:O97" si="55">IF(+F96=0,"-",+F96/$P96)</f>
        <v>-</v>
      </c>
      <c r="G97" s="67" t="str">
        <f t="shared" si="55"/>
        <v>-</v>
      </c>
      <c r="H97" s="67" t="str">
        <f t="shared" si="55"/>
        <v>-</v>
      </c>
      <c r="I97" s="67" t="str">
        <f t="shared" si="55"/>
        <v>-</v>
      </c>
      <c r="J97" s="67" t="str">
        <f t="shared" si="55"/>
        <v>-</v>
      </c>
      <c r="K97" s="67" t="str">
        <f t="shared" si="55"/>
        <v>-</v>
      </c>
      <c r="L97" s="67" t="str">
        <f t="shared" si="55"/>
        <v>-</v>
      </c>
      <c r="M97" s="67" t="str">
        <f t="shared" si="55"/>
        <v>-</v>
      </c>
      <c r="N97" s="67" t="str">
        <f t="shared" si="55"/>
        <v>-</v>
      </c>
      <c r="O97" s="67" t="str">
        <f t="shared" si="55"/>
        <v>-</v>
      </c>
      <c r="P97" s="19"/>
      <c r="Q97" s="8"/>
      <c r="R97" s="4"/>
      <c r="S97" s="9"/>
      <c r="T97" s="4"/>
    </row>
    <row r="98" spans="1:20" x14ac:dyDescent="0.25">
      <c r="A98" s="1" t="str">
        <f t="shared" si="52"/>
        <v>N</v>
      </c>
      <c r="B98" s="21">
        <v>798</v>
      </c>
      <c r="C98" s="22" t="s">
        <v>389</v>
      </c>
      <c r="D98" s="23"/>
      <c r="E98" s="23"/>
      <c r="F98" s="24">
        <f>SUMIF(Budget!$B:$B,$B:$B,Budget!L:L)</f>
        <v>0</v>
      </c>
      <c r="G98" s="24">
        <f>SUMIF(Budget!$B:$B,$B:$B,Budget!N:N)</f>
        <v>0</v>
      </c>
      <c r="H98" s="24">
        <f>SUMIF(Budget!$B:$B,$B:$B,Budget!P:P)</f>
        <v>0</v>
      </c>
      <c r="I98" s="24">
        <f>SUMIF(Budget!$B:$B,$B:$B,Budget!R:R)</f>
        <v>0</v>
      </c>
      <c r="J98" s="24">
        <f>SUMIF(Budget!$B:$B,$B:$B,Budget!T:T)</f>
        <v>0</v>
      </c>
      <c r="K98" s="24">
        <f>SUMIF(Budget!$B:$B,$B:$B,Budget!V:V)</f>
        <v>0</v>
      </c>
      <c r="L98" s="24">
        <f>SUMIF(Budget!$B:$B,$B:$B,Budget!X:X)</f>
        <v>0</v>
      </c>
      <c r="M98" s="24">
        <f>SUMIF(Budget!$B:$B,$B:$B,Budget!Z:Z)</f>
        <v>0</v>
      </c>
      <c r="N98" s="24">
        <f>SUMIF(Budget!$B:$B,$B:$B,Budget!AB:AB)</f>
        <v>0</v>
      </c>
      <c r="O98" s="24">
        <f>SUMIF(Budget!$B:$B,$B:$B,Budget!AD:AD)</f>
        <v>0</v>
      </c>
      <c r="P98" s="24">
        <f>SUM(F98:O98)</f>
        <v>0</v>
      </c>
      <c r="Q98" s="8"/>
      <c r="R98" s="4"/>
      <c r="S98" s="9"/>
      <c r="T98" s="4"/>
    </row>
    <row r="99" spans="1:20" x14ac:dyDescent="0.25">
      <c r="A99" s="1" t="str">
        <f t="shared" si="52"/>
        <v>N</v>
      </c>
      <c r="B99" s="32"/>
      <c r="C99" s="27"/>
      <c r="D99" s="28"/>
      <c r="E99" s="28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8"/>
      <c r="R99" s="4"/>
      <c r="S99" s="9"/>
      <c r="T99" s="4"/>
    </row>
    <row r="100" spans="1:20" x14ac:dyDescent="0.25">
      <c r="A100" s="1" t="str">
        <f t="shared" si="52"/>
        <v>N</v>
      </c>
      <c r="B100" s="39" t="s">
        <v>527</v>
      </c>
      <c r="C100" s="16" t="s">
        <v>513</v>
      </c>
      <c r="D100" s="17"/>
      <c r="E100" s="18">
        <f t="shared" ref="E100:P100" si="56">SUBTOTAL(9,E102:E105)</f>
        <v>0</v>
      </c>
      <c r="F100" s="19">
        <f t="shared" si="56"/>
        <v>0</v>
      </c>
      <c r="G100" s="19">
        <f t="shared" si="56"/>
        <v>0</v>
      </c>
      <c r="H100" s="19">
        <f t="shared" si="56"/>
        <v>0</v>
      </c>
      <c r="I100" s="19">
        <f t="shared" si="56"/>
        <v>0</v>
      </c>
      <c r="J100" s="19">
        <f t="shared" ref="J100:N100" si="57">SUBTOTAL(9,J102:J105)</f>
        <v>0</v>
      </c>
      <c r="K100" s="19">
        <f t="shared" si="57"/>
        <v>0</v>
      </c>
      <c r="L100" s="19">
        <f t="shared" si="57"/>
        <v>0</v>
      </c>
      <c r="M100" s="19">
        <f t="shared" si="57"/>
        <v>0</v>
      </c>
      <c r="N100" s="19">
        <f t="shared" si="57"/>
        <v>0</v>
      </c>
      <c r="O100" s="19">
        <f t="shared" si="56"/>
        <v>0</v>
      </c>
      <c r="P100" s="19">
        <f t="shared" si="56"/>
        <v>0</v>
      </c>
      <c r="Q100" s="8"/>
      <c r="R100" s="4"/>
      <c r="S100" s="9"/>
      <c r="T100" s="4"/>
    </row>
    <row r="101" spans="1:20" x14ac:dyDescent="0.25">
      <c r="A101" s="1" t="str">
        <f>IF(SUM(F101:O101)&gt;0,"Y",IF(P101&lt;0,"Y","N"))</f>
        <v>N</v>
      </c>
      <c r="B101" s="39"/>
      <c r="C101" s="16"/>
      <c r="D101" s="17"/>
      <c r="E101" s="18"/>
      <c r="F101" s="67" t="str">
        <f t="shared" ref="F101:O101" si="58">IF(+F100=0,"-",+F100/$P100)</f>
        <v>-</v>
      </c>
      <c r="G101" s="67" t="str">
        <f t="shared" si="58"/>
        <v>-</v>
      </c>
      <c r="H101" s="67" t="str">
        <f t="shared" si="58"/>
        <v>-</v>
      </c>
      <c r="I101" s="67" t="str">
        <f t="shared" si="58"/>
        <v>-</v>
      </c>
      <c r="J101" s="67" t="str">
        <f t="shared" si="58"/>
        <v>-</v>
      </c>
      <c r="K101" s="67" t="str">
        <f t="shared" si="58"/>
        <v>-</v>
      </c>
      <c r="L101" s="67" t="str">
        <f t="shared" si="58"/>
        <v>-</v>
      </c>
      <c r="M101" s="67" t="str">
        <f t="shared" si="58"/>
        <v>-</v>
      </c>
      <c r="N101" s="67" t="str">
        <f t="shared" si="58"/>
        <v>-</v>
      </c>
      <c r="O101" s="67" t="str">
        <f t="shared" si="58"/>
        <v>-</v>
      </c>
      <c r="P101" s="19"/>
      <c r="Q101" s="8"/>
      <c r="R101" s="4"/>
      <c r="S101" s="9"/>
      <c r="T101" s="4"/>
    </row>
    <row r="102" spans="1:20" x14ac:dyDescent="0.25">
      <c r="A102" s="1" t="str">
        <f t="shared" ref="A102:A106" si="59">IF(P102&gt;0,"Y",IF(P102&lt;0,"Y","N"))</f>
        <v>N</v>
      </c>
      <c r="B102" s="21">
        <v>830</v>
      </c>
      <c r="C102" s="22" t="s">
        <v>297</v>
      </c>
      <c r="D102" s="23"/>
      <c r="E102" s="23"/>
      <c r="F102" s="24">
        <f>SUMIF(Budget!$B:$B,$B:$B,Budget!L:L)</f>
        <v>0</v>
      </c>
      <c r="G102" s="24">
        <f>SUMIF(Budget!$B:$B,$B:$B,Budget!N:N)</f>
        <v>0</v>
      </c>
      <c r="H102" s="24">
        <f>SUMIF(Budget!$B:$B,$B:$B,Budget!P:P)</f>
        <v>0</v>
      </c>
      <c r="I102" s="24">
        <f>SUMIF(Budget!$B:$B,$B:$B,Budget!R:R)</f>
        <v>0</v>
      </c>
      <c r="J102" s="24">
        <f>SUMIF(Budget!$B:$B,$B:$B,Budget!T:T)</f>
        <v>0</v>
      </c>
      <c r="K102" s="24">
        <f>SUMIF(Budget!$B:$B,$B:$B,Budget!V:V)</f>
        <v>0</v>
      </c>
      <c r="L102" s="24">
        <f>SUMIF(Budget!$B:$B,$B:$B,Budget!X:X)</f>
        <v>0</v>
      </c>
      <c r="M102" s="24">
        <f>SUMIF(Budget!$B:$B,$B:$B,Budget!Z:Z)</f>
        <v>0</v>
      </c>
      <c r="N102" s="24">
        <f>SUMIF(Budget!$B:$B,$B:$B,Budget!AB:AB)</f>
        <v>0</v>
      </c>
      <c r="O102" s="24">
        <f>SUMIF(Budget!$B:$B,$B:$B,Budget!AD:AD)</f>
        <v>0</v>
      </c>
      <c r="P102" s="24">
        <f>SUM(F102:O102)</f>
        <v>0</v>
      </c>
      <c r="Q102" s="8"/>
      <c r="R102" s="4"/>
      <c r="S102" s="9"/>
      <c r="T102" s="4"/>
    </row>
    <row r="103" spans="1:20" x14ac:dyDescent="0.25">
      <c r="A103" s="1" t="str">
        <f t="shared" si="59"/>
        <v>N</v>
      </c>
      <c r="B103" s="32"/>
      <c r="C103" s="27"/>
      <c r="D103" s="28"/>
      <c r="E103" s="28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8"/>
      <c r="R103" s="4"/>
      <c r="S103" s="9"/>
      <c r="T103" s="4"/>
    </row>
    <row r="104" spans="1:20" x14ac:dyDescent="0.25">
      <c r="A104" s="1" t="str">
        <f t="shared" si="59"/>
        <v>N</v>
      </c>
      <c r="B104" s="21">
        <v>831</v>
      </c>
      <c r="C104" s="22" t="s">
        <v>516</v>
      </c>
      <c r="D104" s="23"/>
      <c r="E104" s="23"/>
      <c r="F104" s="24">
        <f>SUMIF(Budget!$B:$B,$B:$B,Budget!L:L)</f>
        <v>0</v>
      </c>
      <c r="G104" s="24">
        <f>SUMIF(Budget!$B:$B,$B:$B,Budget!N:N)</f>
        <v>0</v>
      </c>
      <c r="H104" s="24">
        <f>SUMIF(Budget!$B:$B,$B:$B,Budget!P:P)</f>
        <v>0</v>
      </c>
      <c r="I104" s="24">
        <f>SUMIF(Budget!$B:$B,$B:$B,Budget!R:R)</f>
        <v>0</v>
      </c>
      <c r="J104" s="24">
        <f>SUMIF(Budget!$B:$B,$B:$B,Budget!T:T)</f>
        <v>0</v>
      </c>
      <c r="K104" s="24">
        <f>SUMIF(Budget!$B:$B,$B:$B,Budget!V:V)</f>
        <v>0</v>
      </c>
      <c r="L104" s="24">
        <f>SUMIF(Budget!$B:$B,$B:$B,Budget!X:X)</f>
        <v>0</v>
      </c>
      <c r="M104" s="24">
        <f>SUMIF(Budget!$B:$B,$B:$B,Budget!Z:Z)</f>
        <v>0</v>
      </c>
      <c r="N104" s="24">
        <f>SUMIF(Budget!$B:$B,$B:$B,Budget!AB:AB)</f>
        <v>0</v>
      </c>
      <c r="O104" s="24">
        <f>SUMIF(Budget!$B:$B,$B:$B,Budget!AD:AD)</f>
        <v>0</v>
      </c>
      <c r="P104" s="24">
        <f>SUM(F104:O104)</f>
        <v>0</v>
      </c>
      <c r="Q104" s="8"/>
      <c r="R104" s="4"/>
      <c r="S104" s="9"/>
      <c r="T104" s="4"/>
    </row>
    <row r="105" spans="1:20" x14ac:dyDescent="0.25">
      <c r="A105" s="1" t="str">
        <f t="shared" si="59"/>
        <v>N</v>
      </c>
      <c r="B105" s="32"/>
      <c r="C105" s="27"/>
      <c r="D105" s="28"/>
      <c r="E105" s="28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8"/>
      <c r="R105" s="4"/>
      <c r="S105" s="9"/>
      <c r="T105" s="4"/>
    </row>
    <row r="106" spans="1:20" x14ac:dyDescent="0.25">
      <c r="A106" s="1" t="str">
        <f t="shared" si="59"/>
        <v>N</v>
      </c>
      <c r="B106" s="39" t="s">
        <v>527</v>
      </c>
      <c r="C106" s="16" t="s">
        <v>518</v>
      </c>
      <c r="D106" s="17"/>
      <c r="E106" s="18">
        <f t="shared" ref="E106:P106" si="60">SUBTOTAL(9,E108:E109)</f>
        <v>0</v>
      </c>
      <c r="F106" s="19">
        <f t="shared" si="60"/>
        <v>0</v>
      </c>
      <c r="G106" s="19">
        <f t="shared" si="60"/>
        <v>0</v>
      </c>
      <c r="H106" s="19">
        <f t="shared" si="60"/>
        <v>0</v>
      </c>
      <c r="I106" s="19">
        <f t="shared" si="60"/>
        <v>0</v>
      </c>
      <c r="J106" s="19">
        <f t="shared" ref="J106:N106" si="61">SUBTOTAL(9,J108:J109)</f>
        <v>0</v>
      </c>
      <c r="K106" s="19">
        <f t="shared" si="61"/>
        <v>0</v>
      </c>
      <c r="L106" s="19">
        <f t="shared" si="61"/>
        <v>0</v>
      </c>
      <c r="M106" s="19">
        <f t="shared" si="61"/>
        <v>0</v>
      </c>
      <c r="N106" s="19">
        <f t="shared" si="61"/>
        <v>0</v>
      </c>
      <c r="O106" s="19">
        <f t="shared" si="60"/>
        <v>0</v>
      </c>
      <c r="P106" s="19">
        <f t="shared" si="60"/>
        <v>0</v>
      </c>
      <c r="Q106" s="8"/>
      <c r="R106" s="4"/>
      <c r="S106" s="9"/>
      <c r="T106" s="4"/>
    </row>
    <row r="107" spans="1:20" x14ac:dyDescent="0.25">
      <c r="A107" s="1" t="str">
        <f>IF(SUM(F107:O107)&gt;0,"Y",IF(P107&lt;0,"Y","N"))</f>
        <v>N</v>
      </c>
      <c r="B107" s="39"/>
      <c r="C107" s="16"/>
      <c r="D107" s="17"/>
      <c r="E107" s="18"/>
      <c r="F107" s="67" t="str">
        <f t="shared" ref="F107:O107" si="62">IF(+F106=0,"-",+F106/$P106)</f>
        <v>-</v>
      </c>
      <c r="G107" s="67" t="str">
        <f t="shared" si="62"/>
        <v>-</v>
      </c>
      <c r="H107" s="67" t="str">
        <f t="shared" si="62"/>
        <v>-</v>
      </c>
      <c r="I107" s="67" t="str">
        <f t="shared" si="62"/>
        <v>-</v>
      </c>
      <c r="J107" s="67" t="str">
        <f t="shared" si="62"/>
        <v>-</v>
      </c>
      <c r="K107" s="67" t="str">
        <f t="shared" si="62"/>
        <v>-</v>
      </c>
      <c r="L107" s="67" t="str">
        <f t="shared" si="62"/>
        <v>-</v>
      </c>
      <c r="M107" s="67" t="str">
        <f t="shared" si="62"/>
        <v>-</v>
      </c>
      <c r="N107" s="67" t="str">
        <f t="shared" si="62"/>
        <v>-</v>
      </c>
      <c r="O107" s="67" t="str">
        <f t="shared" si="62"/>
        <v>-</v>
      </c>
      <c r="P107" s="19"/>
      <c r="Q107" s="8"/>
      <c r="R107" s="4"/>
      <c r="S107" s="9"/>
      <c r="T107" s="4"/>
    </row>
    <row r="108" spans="1:20" x14ac:dyDescent="0.25">
      <c r="A108" s="1" t="str">
        <f>IF(P108&gt;0,"Y",IF(P108&lt;0,"Y","N"))</f>
        <v>N</v>
      </c>
      <c r="B108" s="21">
        <v>841</v>
      </c>
      <c r="C108" s="22" t="s">
        <v>302</v>
      </c>
      <c r="D108" s="23"/>
      <c r="E108" s="23"/>
      <c r="F108" s="24">
        <f>SUMIF(Budget!$B:$B,$B:$B,Budget!L:L)</f>
        <v>0</v>
      </c>
      <c r="G108" s="24">
        <f>SUMIF(Budget!$B:$B,$B:$B,Budget!N:N)</f>
        <v>0</v>
      </c>
      <c r="H108" s="24">
        <f>SUMIF(Budget!$B:$B,$B:$B,Budget!P:P)</f>
        <v>0</v>
      </c>
      <c r="I108" s="24">
        <f>SUMIF(Budget!$B:$B,$B:$B,Budget!R:R)</f>
        <v>0</v>
      </c>
      <c r="J108" s="24">
        <f>SUMIF(Budget!$B:$B,$B:$B,Budget!T:T)</f>
        <v>0</v>
      </c>
      <c r="K108" s="24">
        <f>SUMIF(Budget!$B:$B,$B:$B,Budget!V:V)</f>
        <v>0</v>
      </c>
      <c r="L108" s="24">
        <f>SUMIF(Budget!$B:$B,$B:$B,Budget!X:X)</f>
        <v>0</v>
      </c>
      <c r="M108" s="24">
        <f>SUMIF(Budget!$B:$B,$B:$B,Budget!Z:Z)</f>
        <v>0</v>
      </c>
      <c r="N108" s="24">
        <f>SUMIF(Budget!$B:$B,$B:$B,Budget!AB:AB)</f>
        <v>0</v>
      </c>
      <c r="O108" s="24">
        <f>SUMIF(Budget!$B:$B,$B:$B,Budget!AD:AD)</f>
        <v>0</v>
      </c>
      <c r="P108" s="24">
        <f>SUM(F108:O108)</f>
        <v>0</v>
      </c>
      <c r="Q108" s="8"/>
      <c r="R108" s="4"/>
      <c r="S108" s="9"/>
      <c r="T108" s="4"/>
    </row>
    <row r="109" spans="1:20" x14ac:dyDescent="0.25">
      <c r="A109" s="1" t="str">
        <f>IF(P109&gt;0,"Y",IF(P109&lt;0,"Y","N"))</f>
        <v>N</v>
      </c>
      <c r="B109" s="32"/>
      <c r="C109" s="27"/>
      <c r="D109" s="28"/>
      <c r="E109" s="28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8"/>
      <c r="R109" s="4"/>
      <c r="S109" s="9"/>
      <c r="T109" s="4"/>
    </row>
    <row r="110" spans="1:20" x14ac:dyDescent="0.25">
      <c r="A110" s="1" t="str">
        <f t="shared" ref="A110" si="63">IF(P110&gt;0,"Y",IF(P110&lt;0,"Y","N"))</f>
        <v>N</v>
      </c>
      <c r="B110" s="39" t="s">
        <v>527</v>
      </c>
      <c r="C110" s="16" t="s">
        <v>520</v>
      </c>
      <c r="D110" s="17"/>
      <c r="E110" s="18">
        <f t="shared" ref="E110:P110" si="64">SUBTOTAL(9,E112:E115)</f>
        <v>0</v>
      </c>
      <c r="F110" s="19">
        <f t="shared" si="64"/>
        <v>0</v>
      </c>
      <c r="G110" s="19">
        <f t="shared" si="64"/>
        <v>0</v>
      </c>
      <c r="H110" s="19">
        <f t="shared" si="64"/>
        <v>0</v>
      </c>
      <c r="I110" s="19">
        <f t="shared" si="64"/>
        <v>0</v>
      </c>
      <c r="J110" s="19">
        <f t="shared" ref="J110:N110" si="65">SUBTOTAL(9,J112:J115)</f>
        <v>0</v>
      </c>
      <c r="K110" s="19">
        <f t="shared" si="65"/>
        <v>0</v>
      </c>
      <c r="L110" s="19">
        <f t="shared" si="65"/>
        <v>0</v>
      </c>
      <c r="M110" s="19">
        <f t="shared" si="65"/>
        <v>0</v>
      </c>
      <c r="N110" s="19">
        <f t="shared" si="65"/>
        <v>0</v>
      </c>
      <c r="O110" s="19">
        <f t="shared" si="64"/>
        <v>0</v>
      </c>
      <c r="P110" s="19">
        <f t="shared" si="64"/>
        <v>0</v>
      </c>
      <c r="Q110" s="8"/>
      <c r="R110" s="4"/>
      <c r="S110" s="9"/>
      <c r="T110" s="4"/>
    </row>
    <row r="111" spans="1:20" x14ac:dyDescent="0.25">
      <c r="A111" s="1" t="str">
        <f>IF(SUM(F111:O111)&gt;0,"Y",IF(P111&lt;0,"Y","N"))</f>
        <v>N</v>
      </c>
      <c r="B111" s="39"/>
      <c r="C111" s="16"/>
      <c r="D111" s="17"/>
      <c r="E111" s="18"/>
      <c r="F111" s="67" t="str">
        <f t="shared" ref="F111:O111" si="66">IF(+F110=0,"-",+F110/$P110)</f>
        <v>-</v>
      </c>
      <c r="G111" s="67" t="str">
        <f t="shared" si="66"/>
        <v>-</v>
      </c>
      <c r="H111" s="67" t="str">
        <f t="shared" si="66"/>
        <v>-</v>
      </c>
      <c r="I111" s="67" t="str">
        <f t="shared" si="66"/>
        <v>-</v>
      </c>
      <c r="J111" s="67" t="str">
        <f t="shared" si="66"/>
        <v>-</v>
      </c>
      <c r="K111" s="67" t="str">
        <f t="shared" si="66"/>
        <v>-</v>
      </c>
      <c r="L111" s="67" t="str">
        <f t="shared" si="66"/>
        <v>-</v>
      </c>
      <c r="M111" s="67" t="str">
        <f t="shared" si="66"/>
        <v>-</v>
      </c>
      <c r="N111" s="67" t="str">
        <f t="shared" si="66"/>
        <v>-</v>
      </c>
      <c r="O111" s="67" t="str">
        <f t="shared" si="66"/>
        <v>-</v>
      </c>
      <c r="P111" s="19"/>
      <c r="Q111" s="8"/>
      <c r="R111" s="4"/>
      <c r="S111" s="9"/>
      <c r="T111" s="4"/>
    </row>
    <row r="112" spans="1:20" x14ac:dyDescent="0.25">
      <c r="A112" s="1" t="str">
        <f t="shared" ref="A112:A116" si="67">IF(P112&gt;0,"Y",IF(P112&lt;0,"Y","N"))</f>
        <v>N</v>
      </c>
      <c r="B112" s="21">
        <v>597</v>
      </c>
      <c r="C112" s="22" t="s">
        <v>305</v>
      </c>
      <c r="D112" s="23"/>
      <c r="E112" s="23"/>
      <c r="F112" s="24">
        <f>SUMIF(Budget!$B:$B,$B:$B,Budget!L:L)</f>
        <v>0</v>
      </c>
      <c r="G112" s="24">
        <f>SUMIF(Budget!$B:$B,$B:$B,Budget!N:N)</f>
        <v>0</v>
      </c>
      <c r="H112" s="24">
        <f>SUMIF(Budget!$B:$B,$B:$B,Budget!P:P)</f>
        <v>0</v>
      </c>
      <c r="I112" s="24">
        <f>SUMIF(Budget!$B:$B,$B:$B,Budget!R:R)</f>
        <v>0</v>
      </c>
      <c r="J112" s="24">
        <f>SUMIF(Budget!$B:$B,$B:$B,Budget!T:T)</f>
        <v>0</v>
      </c>
      <c r="K112" s="24">
        <f>SUMIF(Budget!$B:$B,$B:$B,Budget!V:V)</f>
        <v>0</v>
      </c>
      <c r="L112" s="24">
        <f>SUMIF(Budget!$B:$B,$B:$B,Budget!X:X)</f>
        <v>0</v>
      </c>
      <c r="M112" s="24">
        <f>SUMIF(Budget!$B:$B,$B:$B,Budget!Z:Z)</f>
        <v>0</v>
      </c>
      <c r="N112" s="24">
        <f>SUMIF(Budget!$B:$B,$B:$B,Budget!AB:AB)</f>
        <v>0</v>
      </c>
      <c r="O112" s="24">
        <f>SUMIF(Budget!$B:$B,$B:$B,Budget!AD:AD)</f>
        <v>0</v>
      </c>
      <c r="P112" s="24">
        <f>SUM(F112:O112)</f>
        <v>0</v>
      </c>
      <c r="Q112" s="8"/>
      <c r="R112" s="4"/>
      <c r="S112" s="9"/>
      <c r="T112" s="4"/>
    </row>
    <row r="113" spans="1:20" x14ac:dyDescent="0.25">
      <c r="A113" s="1" t="str">
        <f t="shared" si="67"/>
        <v>N</v>
      </c>
      <c r="B113" s="32"/>
      <c r="C113" s="27"/>
      <c r="D113" s="28"/>
      <c r="E113" s="28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8"/>
      <c r="R113" s="4"/>
      <c r="S113" s="9"/>
      <c r="T113" s="4"/>
    </row>
    <row r="114" spans="1:20" x14ac:dyDescent="0.25">
      <c r="A114" s="1" t="str">
        <f t="shared" si="67"/>
        <v>N</v>
      </c>
      <c r="B114" s="21">
        <v>598</v>
      </c>
      <c r="C114" s="22" t="s">
        <v>521</v>
      </c>
      <c r="D114" s="23"/>
      <c r="E114" s="23"/>
      <c r="F114" s="24">
        <f>SUMIF(Budget!$B:$B,$B:$B,Budget!L:L)</f>
        <v>0</v>
      </c>
      <c r="G114" s="24">
        <f>SUMIF(Budget!$B:$B,$B:$B,Budget!N:N)</f>
        <v>0</v>
      </c>
      <c r="H114" s="24">
        <f>SUMIF(Budget!$B:$B,$B:$B,Budget!P:P)</f>
        <v>0</v>
      </c>
      <c r="I114" s="24">
        <f>SUMIF(Budget!$B:$B,$B:$B,Budget!R:R)</f>
        <v>0</v>
      </c>
      <c r="J114" s="24">
        <f>SUMIF(Budget!$B:$B,$B:$B,Budget!T:T)</f>
        <v>0</v>
      </c>
      <c r="K114" s="24">
        <f>SUMIF(Budget!$B:$B,$B:$B,Budget!V:V)</f>
        <v>0</v>
      </c>
      <c r="L114" s="24">
        <f>SUMIF(Budget!$B:$B,$B:$B,Budget!X:X)</f>
        <v>0</v>
      </c>
      <c r="M114" s="24">
        <f>SUMIF(Budget!$B:$B,$B:$B,Budget!Z:Z)</f>
        <v>0</v>
      </c>
      <c r="N114" s="24">
        <f>SUMIF(Budget!$B:$B,$B:$B,Budget!AB:AB)</f>
        <v>0</v>
      </c>
      <c r="O114" s="24">
        <f>SUMIF(Budget!$B:$B,$B:$B,Budget!AD:AD)</f>
        <v>0</v>
      </c>
      <c r="P114" s="24">
        <f>SUM(F114:O114)</f>
        <v>0</v>
      </c>
      <c r="Q114" s="8"/>
      <c r="R114" s="4"/>
      <c r="S114" s="9"/>
      <c r="T114" s="4"/>
    </row>
    <row r="115" spans="1:20" x14ac:dyDescent="0.25">
      <c r="A115" s="1" t="str">
        <f t="shared" si="67"/>
        <v>N</v>
      </c>
      <c r="B115" s="33"/>
      <c r="C115" s="3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8"/>
      <c r="R115" s="4"/>
      <c r="S115" s="9"/>
      <c r="T115" s="4"/>
    </row>
    <row r="116" spans="1:20" x14ac:dyDescent="0.25">
      <c r="A116" s="1" t="str">
        <f t="shared" si="67"/>
        <v>N</v>
      </c>
      <c r="B116" s="39" t="s">
        <v>527</v>
      </c>
      <c r="C116" s="16" t="s">
        <v>523</v>
      </c>
      <c r="D116" s="17"/>
      <c r="E116" s="18">
        <f t="shared" ref="E116:P116" si="68">SUBTOTAL(9,E118:E119)</f>
        <v>0</v>
      </c>
      <c r="F116" s="19">
        <f t="shared" si="68"/>
        <v>0</v>
      </c>
      <c r="G116" s="19">
        <f t="shared" si="68"/>
        <v>0</v>
      </c>
      <c r="H116" s="19">
        <f t="shared" si="68"/>
        <v>0</v>
      </c>
      <c r="I116" s="19">
        <f t="shared" si="68"/>
        <v>0</v>
      </c>
      <c r="J116" s="19">
        <f t="shared" ref="J116:N116" si="69">SUBTOTAL(9,J118:J119)</f>
        <v>0</v>
      </c>
      <c r="K116" s="19">
        <f t="shared" si="69"/>
        <v>0</v>
      </c>
      <c r="L116" s="19">
        <f t="shared" si="69"/>
        <v>0</v>
      </c>
      <c r="M116" s="19">
        <f t="shared" si="69"/>
        <v>0</v>
      </c>
      <c r="N116" s="19">
        <f t="shared" si="69"/>
        <v>0</v>
      </c>
      <c r="O116" s="19">
        <f t="shared" si="68"/>
        <v>0</v>
      </c>
      <c r="P116" s="19">
        <f t="shared" si="68"/>
        <v>0</v>
      </c>
      <c r="Q116" s="8"/>
      <c r="R116" s="4"/>
      <c r="S116" s="9"/>
      <c r="T116" s="4"/>
    </row>
    <row r="117" spans="1:20" x14ac:dyDescent="0.25">
      <c r="A117" s="1" t="str">
        <f>IF(SUM(F117:O117)&gt;0,"Y",IF(P117&lt;0,"Y","N"))</f>
        <v>N</v>
      </c>
      <c r="B117" s="39"/>
      <c r="C117" s="16"/>
      <c r="D117" s="17"/>
      <c r="E117" s="18"/>
      <c r="F117" s="67" t="str">
        <f t="shared" ref="F117:O117" si="70">IF(+F116=0,"-",+F116/$P116)</f>
        <v>-</v>
      </c>
      <c r="G117" s="67" t="str">
        <f t="shared" si="70"/>
        <v>-</v>
      </c>
      <c r="H117" s="67" t="str">
        <f t="shared" si="70"/>
        <v>-</v>
      </c>
      <c r="I117" s="67" t="str">
        <f t="shared" si="70"/>
        <v>-</v>
      </c>
      <c r="J117" s="67" t="str">
        <f t="shared" si="70"/>
        <v>-</v>
      </c>
      <c r="K117" s="67" t="str">
        <f t="shared" si="70"/>
        <v>-</v>
      </c>
      <c r="L117" s="67" t="str">
        <f t="shared" si="70"/>
        <v>-</v>
      </c>
      <c r="M117" s="67" t="str">
        <f t="shared" si="70"/>
        <v>-</v>
      </c>
      <c r="N117" s="67" t="str">
        <f t="shared" si="70"/>
        <v>-</v>
      </c>
      <c r="O117" s="67" t="str">
        <f t="shared" si="70"/>
        <v>-</v>
      </c>
      <c r="P117" s="19"/>
      <c r="Q117" s="8"/>
      <c r="R117" s="4"/>
      <c r="S117" s="9"/>
      <c r="T117" s="4"/>
    </row>
    <row r="118" spans="1:20" x14ac:dyDescent="0.25">
      <c r="A118" s="1" t="str">
        <f t="shared" ref="A118:A122" si="71">IF(P118&gt;0,"Y",IF(P118&lt;0,"Y","N"))</f>
        <v>N</v>
      </c>
      <c r="B118" s="21">
        <v>899</v>
      </c>
      <c r="C118" s="22" t="s">
        <v>309</v>
      </c>
      <c r="D118" s="24"/>
      <c r="E118" s="24"/>
      <c r="F118" s="24">
        <f>SUMIF(Budget!$B:$B,$B:$B,Budget!L:L)</f>
        <v>0</v>
      </c>
      <c r="G118" s="24">
        <f>SUMIF(Budget!$B:$B,$B:$B,Budget!N:N)</f>
        <v>0</v>
      </c>
      <c r="H118" s="24">
        <f>SUMIF(Budget!$B:$B,$B:$B,Budget!P:P)</f>
        <v>0</v>
      </c>
      <c r="I118" s="24">
        <f>SUMIF(Budget!$B:$B,$B:$B,Budget!R:R)</f>
        <v>0</v>
      </c>
      <c r="J118" s="24">
        <f>SUMIF(Budget!$B:$B,$B:$B,Budget!T:T)</f>
        <v>0</v>
      </c>
      <c r="K118" s="24">
        <f>SUMIF(Budget!$B:$B,$B:$B,Budget!V:V)</f>
        <v>0</v>
      </c>
      <c r="L118" s="24">
        <f>SUMIF(Budget!$B:$B,$B:$B,Budget!X:X)</f>
        <v>0</v>
      </c>
      <c r="M118" s="24">
        <f>SUMIF(Budget!$B:$B,$B:$B,Budget!Z:Z)</f>
        <v>0</v>
      </c>
      <c r="N118" s="24">
        <f>SUMIF(Budget!$B:$B,$B:$B,Budget!AB:AB)</f>
        <v>0</v>
      </c>
      <c r="O118" s="24">
        <f>SUMIF(Budget!$B:$B,$B:$B,Budget!AD:AD)</f>
        <v>0</v>
      </c>
      <c r="P118" s="24">
        <f>SUM(F118:O118)</f>
        <v>0</v>
      </c>
      <c r="Q118" s="8"/>
      <c r="R118" s="4"/>
      <c r="S118" s="9"/>
      <c r="T118" s="4"/>
    </row>
    <row r="119" spans="1:20" x14ac:dyDescent="0.25">
      <c r="A119" s="1" t="str">
        <f t="shared" si="71"/>
        <v>N</v>
      </c>
      <c r="B119" s="33"/>
      <c r="C119" s="3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8"/>
      <c r="R119" s="4"/>
      <c r="S119" s="9"/>
      <c r="T119" s="4"/>
    </row>
    <row r="120" spans="1:20" x14ac:dyDescent="0.25">
      <c r="A120" s="1" t="str">
        <f t="shared" si="71"/>
        <v>Y</v>
      </c>
      <c r="B120" s="68" t="s">
        <v>527</v>
      </c>
      <c r="C120" s="44" t="s">
        <v>862</v>
      </c>
      <c r="D120" s="45"/>
      <c r="E120" s="46">
        <f>SUBTOTAL(9,E4:E115)</f>
        <v>166848.6812835313</v>
      </c>
      <c r="F120" s="47">
        <f t="shared" ref="F120:O120" si="72">SUMIF($B4:$B119,$B120,F4:F119)</f>
        <v>1718980</v>
      </c>
      <c r="G120" s="47">
        <f t="shared" si="72"/>
        <v>2722210</v>
      </c>
      <c r="H120" s="47">
        <f t="shared" si="72"/>
        <v>900572</v>
      </c>
      <c r="I120" s="47">
        <f t="shared" si="72"/>
        <v>0</v>
      </c>
      <c r="J120" s="47">
        <f t="shared" si="72"/>
        <v>0</v>
      </c>
      <c r="K120" s="47">
        <f t="shared" si="72"/>
        <v>0</v>
      </c>
      <c r="L120" s="47">
        <f t="shared" si="72"/>
        <v>0</v>
      </c>
      <c r="M120" s="47">
        <f t="shared" si="72"/>
        <v>0</v>
      </c>
      <c r="N120" s="47">
        <f t="shared" si="72"/>
        <v>0</v>
      </c>
      <c r="O120" s="47">
        <f t="shared" si="72"/>
        <v>0</v>
      </c>
      <c r="P120" s="47">
        <f>SUBTOTAL(9,P4:P119)</f>
        <v>5341762.4123998154</v>
      </c>
      <c r="Q120" s="48"/>
      <c r="R120" s="4"/>
      <c r="S120" s="9"/>
      <c r="T120" s="4"/>
    </row>
    <row r="121" spans="1:20" x14ac:dyDescent="0.25">
      <c r="A121" s="1"/>
      <c r="B121" s="49"/>
      <c r="C121" s="50"/>
      <c r="D121" s="50"/>
      <c r="E121" s="28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8"/>
      <c r="R121" s="52"/>
      <c r="S121" s="9"/>
      <c r="T121" s="4"/>
    </row>
    <row r="122" spans="1:20" x14ac:dyDescent="0.25">
      <c r="A122" s="1" t="str">
        <f t="shared" si="71"/>
        <v>Y</v>
      </c>
      <c r="B122" s="43"/>
      <c r="C122" s="53" t="s">
        <v>863</v>
      </c>
      <c r="D122" s="54">
        <v>7.0000000000000007E-2</v>
      </c>
      <c r="E122" s="55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>
        <f>ROUNDDOWN(+P120*D122,9)</f>
        <v>373923.36886798701</v>
      </c>
      <c r="Q122" s="48"/>
      <c r="R122" s="36"/>
      <c r="S122" s="9"/>
      <c r="T122" s="4"/>
    </row>
    <row r="123" spans="1:20" x14ac:dyDescent="0.25">
      <c r="A123" s="1" t="s">
        <v>431</v>
      </c>
      <c r="B123" s="33"/>
      <c r="C123" s="57"/>
      <c r="D123" s="4"/>
      <c r="E123" s="5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8"/>
      <c r="Q123" s="8"/>
      <c r="R123" s="4"/>
      <c r="S123" s="9"/>
      <c r="T123" s="4"/>
    </row>
    <row r="124" spans="1:20" x14ac:dyDescent="0.25">
      <c r="A124" s="1" t="str">
        <f>IF(P124&gt;0,"Y",IF(P124&lt;0,"Y","N"))</f>
        <v>Y</v>
      </c>
      <c r="B124" s="43"/>
      <c r="C124" s="59" t="s">
        <v>526</v>
      </c>
      <c r="D124" s="45"/>
      <c r="E124" s="60"/>
      <c r="F124" s="61"/>
      <c r="G124" s="61"/>
      <c r="H124" s="61"/>
      <c r="I124" s="61"/>
      <c r="J124" s="61"/>
      <c r="K124" s="61"/>
      <c r="L124" s="61"/>
      <c r="M124" s="61"/>
      <c r="N124" s="61"/>
      <c r="O124" s="61"/>
      <c r="P124" s="61">
        <f>+P120+P122</f>
        <v>5715685.7812678022</v>
      </c>
      <c r="Q124" s="48"/>
      <c r="R124" s="4"/>
      <c r="S124" s="9"/>
      <c r="T124" s="4"/>
    </row>
    <row r="125" spans="1:20" x14ac:dyDescent="0.25">
      <c r="A125" s="4"/>
      <c r="B125" s="33"/>
      <c r="C125" s="4"/>
      <c r="D125" s="4"/>
      <c r="E125" s="5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4"/>
      <c r="R125" s="4"/>
      <c r="S125" s="4"/>
      <c r="T125" s="4"/>
    </row>
    <row r="126" spans="1:20" x14ac:dyDescent="0.25">
      <c r="A126" s="4"/>
      <c r="B126" s="33"/>
      <c r="C126" s="4"/>
      <c r="D126" s="4"/>
      <c r="E126" s="5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63"/>
      <c r="Q126" s="4"/>
      <c r="R126" s="4"/>
      <c r="S126" s="4"/>
      <c r="T126" s="4"/>
    </row>
    <row r="127" spans="1:20" x14ac:dyDescent="0.25">
      <c r="A127" s="4"/>
      <c r="B127" s="33"/>
      <c r="C127" s="4"/>
      <c r="D127" s="4"/>
      <c r="E127" s="5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</row>
    <row r="128" spans="1:20" x14ac:dyDescent="0.25">
      <c r="A128" s="4"/>
      <c r="B128" s="33"/>
      <c r="C128" s="4"/>
      <c r="D128" s="4"/>
      <c r="E128" s="5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</row>
    <row r="129" spans="1:20" x14ac:dyDescent="0.25">
      <c r="A129" s="4"/>
      <c r="B129" s="32"/>
      <c r="C129" s="4"/>
      <c r="D129" s="4"/>
      <c r="E129" s="5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</row>
    <row r="130" spans="1:20" x14ac:dyDescent="0.25">
      <c r="A130" s="4"/>
      <c r="B130" s="32"/>
      <c r="C130" s="4"/>
      <c r="D130" s="4"/>
      <c r="E130" s="5"/>
      <c r="F130" s="4"/>
      <c r="G130" s="63"/>
      <c r="H130" s="63"/>
      <c r="I130" s="63"/>
      <c r="J130" s="63"/>
      <c r="K130" s="63"/>
      <c r="L130" s="63"/>
      <c r="M130" s="63"/>
      <c r="N130" s="63"/>
      <c r="O130" s="4"/>
      <c r="P130" s="4"/>
      <c r="Q130" s="4"/>
      <c r="R130" s="4"/>
      <c r="S130" s="4"/>
      <c r="T130" s="4"/>
    </row>
  </sheetData>
  <sheetProtection sheet="1" objects="1" scenarios="1" autoFilter="0"/>
  <autoFilter ref="A1:T124"/>
  <printOptions horizontalCentered="1"/>
  <pageMargins left="0.39370078740157483" right="0.39370078740157483" top="0.39370078740157483" bottom="0.39370078740157483" header="0" footer="0"/>
  <pageSetup paperSize="9" scale="79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Chart Of Accounts</vt:lpstr>
      <vt:lpstr>Budget</vt:lpstr>
      <vt:lpstr>Proposal</vt:lpstr>
      <vt:lpstr>'Chart Of Accounts'!ChartOfAccounts</vt:lpstr>
      <vt:lpstr>'Chart Of Accounts'!MasterAccount</vt:lpstr>
      <vt:lpstr>Proposal!Print_Area</vt:lpstr>
      <vt:lpstr>'Chart Of Accounts'!TableChartOfAccounts</vt:lpstr>
    </vt:vector>
  </TitlesOfParts>
  <Company>IFRC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francois.courtade</dc:creator>
  <cp:lastModifiedBy>Francois Courtade</cp:lastModifiedBy>
  <cp:lastPrinted>2014-10-17T15:13:05Z</cp:lastPrinted>
  <dcterms:created xsi:type="dcterms:W3CDTF">2012-03-05T16:31:10Z</dcterms:created>
  <dcterms:modified xsi:type="dcterms:W3CDTF">2014-10-17T15:25:42Z</dcterms:modified>
</cp:coreProperties>
</file>