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Letizia.COTTAFAVI\Desktop\"/>
    </mc:Choice>
  </mc:AlternateContent>
  <xr:revisionPtr revIDLastSave="0" documentId="8_{D9AFDCF9-E371-465D-A869-1EC4430C7A27}" xr6:coauthVersionLast="36" xr6:coauthVersionMax="36" xr10:uidLastSave="{00000000-0000-0000-0000-000000000000}"/>
  <bookViews>
    <workbookView xWindow="0" yWindow="0" windowWidth="20490" windowHeight="7545" tabRatio="911" activeTab="3" xr2:uid="{00000000-000D-0000-FFFF-FFFF00000000}"/>
  </bookViews>
  <sheets>
    <sheet name="2012" sheetId="79" r:id="rId1"/>
    <sheet name="2013" sheetId="78" r:id="rId2"/>
    <sheet name="2014" sheetId="77" r:id="rId3"/>
    <sheet name="2015" sheetId="80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46" i="80" l="1"/>
  <c r="AA42" i="80"/>
  <c r="AA57" i="80"/>
  <c r="AA45" i="80"/>
  <c r="AA41" i="80"/>
  <c r="AA39" i="80"/>
  <c r="AA32" i="80"/>
  <c r="AA34" i="80"/>
  <c r="AA17" i="80"/>
  <c r="AA16" i="80"/>
  <c r="X58" i="80" l="1"/>
  <c r="X100" i="78"/>
  <c r="S103" i="77"/>
  <c r="S100" i="78"/>
  <c r="N100" i="78"/>
  <c r="Y56" i="77" l="1"/>
  <c r="AJ4" i="77" l="1"/>
  <c r="AJ5" i="77"/>
  <c r="AJ6" i="77"/>
  <c r="AJ7" i="77"/>
  <c r="AJ8" i="77"/>
  <c r="AJ9" i="77"/>
  <c r="AJ10" i="77"/>
  <c r="AJ11" i="77"/>
  <c r="AJ12" i="77"/>
  <c r="AJ13" i="77"/>
  <c r="AJ14" i="77"/>
  <c r="AJ15" i="77"/>
  <c r="AJ16" i="77"/>
  <c r="AJ17" i="77"/>
  <c r="AJ18" i="77"/>
  <c r="AJ19" i="77"/>
  <c r="AJ20" i="77"/>
  <c r="AJ21" i="77"/>
  <c r="AJ22" i="77"/>
  <c r="AJ23" i="77"/>
  <c r="AJ24" i="77"/>
  <c r="AJ25" i="77"/>
  <c r="AJ26" i="77"/>
  <c r="AJ27" i="77"/>
  <c r="AJ28" i="77"/>
  <c r="AJ29" i="77"/>
  <c r="AJ30" i="77"/>
  <c r="AJ31" i="77"/>
  <c r="AJ32" i="77"/>
  <c r="AJ33" i="77"/>
  <c r="AJ34" i="77"/>
  <c r="AJ35" i="77"/>
  <c r="AJ36" i="77"/>
  <c r="AJ37" i="77"/>
  <c r="AJ38" i="77"/>
  <c r="AJ39" i="77"/>
  <c r="AJ40" i="77"/>
  <c r="AJ41" i="77"/>
  <c r="AJ42" i="77"/>
  <c r="AJ43" i="77"/>
  <c r="AJ44" i="77"/>
  <c r="AJ45" i="77"/>
  <c r="AJ46" i="77"/>
  <c r="AJ47" i="77"/>
  <c r="AJ48" i="77"/>
  <c r="AJ49" i="77"/>
  <c r="AJ50" i="77"/>
  <c r="AJ51" i="77"/>
  <c r="AJ52" i="77"/>
  <c r="AJ53" i="77"/>
  <c r="AJ54" i="77"/>
  <c r="AJ55" i="77"/>
  <c r="AJ56" i="77"/>
  <c r="AJ57" i="77"/>
  <c r="AJ58" i="77"/>
  <c r="AJ59" i="77"/>
  <c r="AJ60" i="77"/>
  <c r="AJ61" i="77"/>
  <c r="AJ62" i="77"/>
  <c r="AJ63" i="77"/>
  <c r="AJ64" i="77"/>
  <c r="AJ65" i="77"/>
  <c r="AJ66" i="77"/>
  <c r="AJ67" i="77"/>
  <c r="AJ68" i="77"/>
  <c r="AJ69" i="77"/>
  <c r="AJ70" i="77"/>
  <c r="AJ71" i="77"/>
  <c r="AJ72" i="77"/>
  <c r="AJ73" i="77"/>
  <c r="AJ74" i="77"/>
  <c r="AJ75" i="77"/>
  <c r="AJ76" i="77"/>
  <c r="AJ77" i="77"/>
  <c r="AJ78" i="77"/>
  <c r="AJ79" i="77"/>
  <c r="AJ80" i="77"/>
  <c r="AJ81" i="77"/>
  <c r="AJ82" i="77"/>
  <c r="AJ83" i="77"/>
  <c r="AJ84" i="77"/>
  <c r="AJ85" i="77"/>
  <c r="AJ86" i="77"/>
  <c r="AJ87" i="77"/>
  <c r="AJ88" i="77"/>
  <c r="AJ89" i="77"/>
  <c r="AJ90" i="77"/>
  <c r="AJ91" i="77"/>
  <c r="AJ92" i="77"/>
  <c r="AJ93" i="77"/>
  <c r="AJ94" i="77"/>
  <c r="AJ95" i="77"/>
  <c r="AJ96" i="77"/>
  <c r="AJ97" i="77"/>
  <c r="AJ98" i="77"/>
  <c r="AJ99" i="77"/>
  <c r="AJ100" i="77"/>
  <c r="AJ101" i="77"/>
  <c r="AJ102" i="77"/>
  <c r="AJ103" i="77"/>
  <c r="AJ104" i="77"/>
  <c r="AJ105" i="77"/>
  <c r="AJ106" i="77"/>
  <c r="AJ107" i="77"/>
  <c r="AJ3" i="77"/>
  <c r="AJ3" i="79"/>
  <c r="Y53" i="77"/>
  <c r="Y4" i="77"/>
  <c r="Y5" i="77"/>
  <c r="Y6" i="77"/>
  <c r="Y7" i="77"/>
  <c r="Y10" i="77"/>
  <c r="Y11" i="77"/>
  <c r="Y13" i="77"/>
  <c r="Y15" i="77"/>
  <c r="Y16" i="77"/>
  <c r="Y18" i="77"/>
  <c r="Y20" i="77"/>
  <c r="Y21" i="77"/>
  <c r="Y24" i="77"/>
  <c r="Y26" i="77"/>
  <c r="Y28" i="77"/>
  <c r="Y30" i="77"/>
  <c r="Y31" i="77"/>
  <c r="Y35" i="77"/>
  <c r="Y38" i="77"/>
  <c r="Y39" i="77"/>
  <c r="Y42" i="77"/>
  <c r="Y43" i="77"/>
  <c r="Y44" i="77"/>
  <c r="Y46" i="77"/>
  <c r="Y47" i="77"/>
  <c r="Y49" i="77"/>
  <c r="Y51" i="77"/>
  <c r="Y54" i="77"/>
  <c r="Y55" i="77"/>
  <c r="Y57" i="77"/>
  <c r="Y59" i="77"/>
  <c r="Y60" i="77"/>
  <c r="Y63" i="77"/>
  <c r="Y64" i="77"/>
  <c r="Y74" i="77"/>
  <c r="Y77" i="77"/>
  <c r="Y78" i="77"/>
  <c r="Y82" i="77"/>
  <c r="Y84" i="77"/>
  <c r="Y98" i="77"/>
  <c r="Y3" i="77"/>
  <c r="AJ4" i="78"/>
  <c r="AJ5" i="78"/>
  <c r="AJ6" i="78"/>
  <c r="AJ7" i="78"/>
  <c r="AJ8" i="78"/>
  <c r="AJ9" i="78"/>
  <c r="AJ10" i="78"/>
  <c r="AJ11" i="78"/>
  <c r="AJ12" i="78"/>
  <c r="AJ13" i="78"/>
  <c r="AJ14" i="78"/>
  <c r="AJ15" i="78"/>
  <c r="AJ16" i="78"/>
  <c r="AJ17" i="78"/>
  <c r="AJ18" i="78"/>
  <c r="AJ19" i="78"/>
  <c r="AJ20" i="78"/>
  <c r="AJ21" i="78"/>
  <c r="AJ22" i="78"/>
  <c r="AJ23" i="78"/>
  <c r="AJ24" i="78"/>
  <c r="AJ25" i="78"/>
  <c r="AJ26" i="78"/>
  <c r="AJ27" i="78"/>
  <c r="AJ28" i="78"/>
  <c r="AJ29" i="78"/>
  <c r="AJ30" i="78"/>
  <c r="AJ31" i="78"/>
  <c r="AJ32" i="78"/>
  <c r="AJ33" i="78"/>
  <c r="AJ34" i="78"/>
  <c r="AJ35" i="78"/>
  <c r="AJ36" i="78"/>
  <c r="AJ37" i="78"/>
  <c r="AJ38" i="78"/>
  <c r="AJ39" i="78"/>
  <c r="AJ40" i="78"/>
  <c r="AJ41" i="78"/>
  <c r="AJ42" i="78"/>
  <c r="AJ43" i="78"/>
  <c r="AJ44" i="78"/>
  <c r="AJ45" i="78"/>
  <c r="AJ46" i="78"/>
  <c r="AJ47" i="78"/>
  <c r="AJ48" i="78"/>
  <c r="AJ49" i="78"/>
  <c r="AJ50" i="78"/>
  <c r="AJ51" i="78"/>
  <c r="AJ52" i="78"/>
  <c r="AJ53" i="78"/>
  <c r="AJ54" i="78"/>
  <c r="AJ55" i="78"/>
  <c r="AJ56" i="78"/>
  <c r="AJ57" i="78"/>
  <c r="AJ58" i="78"/>
  <c r="AJ59" i="78"/>
  <c r="AJ60" i="78"/>
  <c r="AJ61" i="78"/>
  <c r="AJ62" i="78"/>
  <c r="AJ63" i="78"/>
  <c r="AJ64" i="78"/>
  <c r="AJ65" i="78"/>
  <c r="AJ66" i="78"/>
  <c r="AJ67" i="78"/>
  <c r="AJ68" i="78"/>
  <c r="AJ69" i="78"/>
  <c r="AJ70" i="78"/>
  <c r="AJ71" i="78"/>
  <c r="AJ72" i="78"/>
  <c r="AJ73" i="78"/>
  <c r="AJ74" i="78"/>
  <c r="AJ75" i="78"/>
  <c r="AJ76" i="78"/>
  <c r="AJ77" i="78"/>
  <c r="AJ78" i="78"/>
  <c r="AJ79" i="78"/>
  <c r="AJ80" i="78"/>
  <c r="AJ81" i="78"/>
  <c r="AJ82" i="78"/>
  <c r="AJ83" i="78"/>
  <c r="AJ84" i="78"/>
  <c r="AJ85" i="78"/>
  <c r="AJ86" i="78"/>
  <c r="AJ87" i="78"/>
  <c r="AJ88" i="78"/>
  <c r="AJ89" i="78"/>
  <c r="AJ90" i="78"/>
  <c r="AJ91" i="78"/>
  <c r="AJ92" i="78"/>
  <c r="AJ93" i="78"/>
  <c r="AJ94" i="78"/>
  <c r="AJ95" i="78"/>
  <c r="AJ96" i="78"/>
  <c r="AJ97" i="78"/>
  <c r="AJ98" i="78"/>
  <c r="AJ99" i="78"/>
  <c r="AJ3" i="78"/>
  <c r="Y8" i="78"/>
  <c r="Y10" i="78"/>
  <c r="Y11" i="78"/>
  <c r="Y12" i="78"/>
  <c r="Y13" i="78"/>
  <c r="Y14" i="78"/>
  <c r="Y16" i="78"/>
  <c r="Y18" i="78"/>
  <c r="Y19" i="78"/>
  <c r="Y23" i="78"/>
  <c r="Y26" i="78"/>
  <c r="Y27" i="78"/>
  <c r="Y30" i="78"/>
  <c r="Y31" i="78"/>
  <c r="Y32" i="78"/>
  <c r="Y33" i="78"/>
  <c r="Y34" i="78"/>
  <c r="Y36" i="78"/>
  <c r="Y38" i="78"/>
  <c r="Y39" i="78"/>
  <c r="Y40" i="78"/>
  <c r="Y41" i="78"/>
  <c r="Y45" i="78"/>
  <c r="Y46" i="78"/>
  <c r="Y47" i="78"/>
  <c r="Y48" i="78"/>
  <c r="Y49" i="78"/>
  <c r="Y51" i="78"/>
  <c r="Y52" i="78"/>
  <c r="Y55" i="78"/>
  <c r="Y56" i="78"/>
  <c r="Y57" i="78"/>
  <c r="Y61" i="78"/>
  <c r="Y62" i="78"/>
  <c r="Y63" i="78"/>
  <c r="Y69" i="78"/>
  <c r="Y71" i="78"/>
  <c r="Y72" i="78"/>
  <c r="Y75" i="78"/>
  <c r="Y76" i="78"/>
  <c r="Y77" i="78"/>
  <c r="Y81" i="78"/>
  <c r="Y83" i="78"/>
  <c r="Y84" i="78"/>
  <c r="Y85" i="78"/>
  <c r="Y86" i="78"/>
  <c r="Y87" i="78"/>
  <c r="Y90" i="78"/>
  <c r="Y91" i="78"/>
  <c r="Y92" i="78"/>
  <c r="Y95" i="78"/>
  <c r="Y99" i="78"/>
  <c r="O70" i="77"/>
  <c r="O4" i="77"/>
  <c r="O5" i="77"/>
  <c r="O6" i="77"/>
  <c r="O7" i="77"/>
  <c r="O8" i="77"/>
  <c r="O9" i="77"/>
  <c r="O10" i="77"/>
  <c r="O11" i="77"/>
  <c r="O12" i="77"/>
  <c r="O13" i="77"/>
  <c r="O14" i="77"/>
  <c r="O15" i="77"/>
  <c r="O16" i="77"/>
  <c r="O17" i="77"/>
  <c r="O18" i="77"/>
  <c r="O19" i="77"/>
  <c r="O20" i="77"/>
  <c r="O21" i="77"/>
  <c r="O22" i="77"/>
  <c r="O23" i="77"/>
  <c r="O24" i="77"/>
  <c r="O25" i="77"/>
  <c r="O26" i="77"/>
  <c r="O27" i="77"/>
  <c r="O28" i="77"/>
  <c r="O29" i="77"/>
  <c r="O30" i="77"/>
  <c r="O31" i="77"/>
  <c r="O33" i="77"/>
  <c r="O34" i="77"/>
  <c r="O35" i="77"/>
  <c r="O36" i="77"/>
  <c r="O37" i="77"/>
  <c r="O38" i="77"/>
  <c r="O39" i="77"/>
  <c r="O40" i="77"/>
  <c r="O41" i="77"/>
  <c r="O42" i="77"/>
  <c r="O43" i="77"/>
  <c r="O44" i="77"/>
  <c r="O45" i="77"/>
  <c r="O46" i="77"/>
  <c r="O47" i="77"/>
  <c r="O48" i="77"/>
  <c r="O49" i="77"/>
  <c r="O50" i="77"/>
  <c r="O51" i="77"/>
  <c r="O52" i="77"/>
  <c r="O53" i="77"/>
  <c r="O54" i="77"/>
  <c r="O55" i="77"/>
  <c r="O57" i="77"/>
  <c r="O59" i="77"/>
  <c r="O60" i="77"/>
  <c r="O61" i="77"/>
  <c r="O63" i="77"/>
  <c r="O64" i="77"/>
  <c r="O65" i="77"/>
  <c r="O66" i="77"/>
  <c r="O67" i="77"/>
  <c r="O68" i="77"/>
  <c r="O69" i="77"/>
  <c r="O71" i="77"/>
  <c r="O72" i="77"/>
  <c r="O73" i="77"/>
  <c r="O74" i="77"/>
  <c r="O75" i="77"/>
  <c r="O76" i="77"/>
  <c r="O77" i="77"/>
  <c r="O78" i="77"/>
  <c r="O79" i="77"/>
  <c r="O80" i="77"/>
  <c r="O81" i="77"/>
  <c r="O82" i="77"/>
  <c r="O83" i="77"/>
  <c r="O84" i="77"/>
  <c r="O86" i="77"/>
  <c r="O87" i="77"/>
  <c r="O88" i="77"/>
  <c r="O89" i="77"/>
  <c r="O90" i="77"/>
  <c r="O93" i="77"/>
  <c r="O94" i="77"/>
  <c r="O95" i="77"/>
  <c r="O96" i="77"/>
  <c r="O98" i="77"/>
  <c r="O99" i="77"/>
  <c r="O100" i="77"/>
  <c r="O102" i="77"/>
  <c r="O107" i="77"/>
  <c r="O3" i="77"/>
  <c r="O6" i="78" l="1"/>
  <c r="O4" i="78"/>
  <c r="O5" i="78"/>
  <c r="O7" i="78"/>
  <c r="O8" i="78"/>
  <c r="O9" i="78"/>
  <c r="O10" i="78"/>
  <c r="O11" i="78"/>
  <c r="O12" i="78"/>
  <c r="O13" i="78"/>
  <c r="O14" i="78"/>
  <c r="O15" i="78"/>
  <c r="O16" i="78"/>
  <c r="O17" i="78"/>
  <c r="O18" i="78"/>
  <c r="O19" i="78"/>
  <c r="O20" i="78"/>
  <c r="O21" i="78"/>
  <c r="O22" i="78"/>
  <c r="O23" i="78"/>
  <c r="O24" i="78"/>
  <c r="O25" i="78"/>
  <c r="O26" i="78"/>
  <c r="O27" i="78"/>
  <c r="O28" i="78"/>
  <c r="O29" i="78"/>
  <c r="O30" i="78"/>
  <c r="O31" i="78"/>
  <c r="O32" i="78"/>
  <c r="O33" i="78"/>
  <c r="O34" i="78"/>
  <c r="O35" i="78"/>
  <c r="O36" i="78"/>
  <c r="O37" i="78"/>
  <c r="O38" i="78"/>
  <c r="O39" i="78"/>
  <c r="O40" i="78"/>
  <c r="O41" i="78"/>
  <c r="O42" i="78"/>
  <c r="O43" i="78"/>
  <c r="O44" i="78"/>
  <c r="O45" i="78"/>
  <c r="O46" i="78"/>
  <c r="O47" i="78"/>
  <c r="O48" i="78"/>
  <c r="O49" i="78"/>
  <c r="O50" i="78"/>
  <c r="O51" i="78"/>
  <c r="O52" i="78"/>
  <c r="O53" i="78"/>
  <c r="O54" i="78"/>
  <c r="O55" i="78"/>
  <c r="O56" i="78"/>
  <c r="O57" i="78"/>
  <c r="O58" i="78"/>
  <c r="O59" i="78"/>
  <c r="O60" i="78"/>
  <c r="O61" i="78"/>
  <c r="O62" i="78"/>
  <c r="O63" i="78"/>
  <c r="O64" i="78"/>
  <c r="O65" i="78"/>
  <c r="O66" i="78"/>
  <c r="O67" i="78"/>
  <c r="O68" i="78"/>
  <c r="O69" i="78"/>
  <c r="O70" i="78"/>
  <c r="O71" i="78"/>
  <c r="O72" i="78"/>
  <c r="O73" i="78"/>
  <c r="O74" i="78"/>
  <c r="O75" i="78"/>
  <c r="O76" i="78"/>
  <c r="O77" i="78"/>
  <c r="O78" i="78"/>
  <c r="O79" i="78"/>
  <c r="O80" i="78"/>
  <c r="O81" i="78"/>
  <c r="O82" i="78"/>
  <c r="O83" i="78"/>
  <c r="O84" i="78"/>
  <c r="O85" i="78"/>
  <c r="O86" i="78"/>
  <c r="O87" i="78"/>
  <c r="O88" i="78"/>
  <c r="O89" i="78"/>
  <c r="O90" i="78"/>
  <c r="O91" i="78"/>
  <c r="O92" i="78"/>
  <c r="O93" i="78"/>
  <c r="O94" i="78"/>
  <c r="O95" i="78"/>
  <c r="O96" i="78"/>
  <c r="O97" i="78"/>
  <c r="O98" i="78"/>
  <c r="O99" i="78"/>
  <c r="O3" i="78"/>
  <c r="O96" i="79"/>
  <c r="Y91" i="79"/>
  <c r="Y92" i="79"/>
  <c r="Y93" i="79"/>
  <c r="Y94" i="79"/>
  <c r="Y95" i="79"/>
  <c r="Y96" i="79"/>
  <c r="Y97" i="79"/>
  <c r="Y98" i="79"/>
  <c r="Y99" i="79"/>
  <c r="Y100" i="79"/>
  <c r="Y103" i="79"/>
  <c r="O98" i="79"/>
  <c r="O99" i="79"/>
  <c r="O100" i="79"/>
  <c r="O101" i="79"/>
  <c r="O102" i="79"/>
  <c r="O103" i="79"/>
  <c r="O105" i="79"/>
  <c r="O106" i="79"/>
  <c r="O107" i="79"/>
  <c r="AJ36" i="79"/>
  <c r="AJ37" i="79"/>
  <c r="AJ38" i="79"/>
  <c r="AJ39" i="79"/>
  <c r="AJ40" i="79"/>
  <c r="AJ41" i="79"/>
  <c r="AJ42" i="79"/>
  <c r="AJ43" i="79"/>
  <c r="AJ44" i="79"/>
  <c r="AJ45" i="79"/>
  <c r="AJ46" i="79"/>
  <c r="AJ47" i="79"/>
  <c r="AJ48" i="79"/>
  <c r="AJ49" i="79"/>
  <c r="AJ50" i="79"/>
  <c r="AJ51" i="79"/>
  <c r="AJ52" i="79"/>
  <c r="AJ53" i="79"/>
  <c r="AJ54" i="79"/>
  <c r="AJ55" i="79"/>
  <c r="AJ56" i="79"/>
  <c r="AJ57" i="79"/>
  <c r="AJ58" i="79"/>
  <c r="AJ59" i="79"/>
  <c r="AJ60" i="79"/>
  <c r="AJ61" i="79"/>
  <c r="AJ62" i="79"/>
  <c r="AJ63" i="79"/>
  <c r="AJ64" i="79"/>
  <c r="AJ65" i="79"/>
  <c r="AJ66" i="79"/>
  <c r="AJ67" i="79"/>
  <c r="AJ68" i="79"/>
  <c r="AJ69" i="79"/>
  <c r="AJ70" i="79"/>
  <c r="AJ71" i="79"/>
  <c r="AJ72" i="79"/>
  <c r="AJ73" i="79"/>
  <c r="AJ74" i="79"/>
  <c r="AJ75" i="79"/>
  <c r="AJ76" i="79"/>
  <c r="AJ77" i="79"/>
  <c r="AJ78" i="79"/>
  <c r="AJ79" i="79"/>
  <c r="AJ80" i="79"/>
  <c r="AJ81" i="79"/>
  <c r="AJ82" i="79"/>
  <c r="AJ83" i="79"/>
  <c r="AJ84" i="79"/>
  <c r="AJ85" i="79"/>
  <c r="AJ86" i="79"/>
  <c r="AJ87" i="79"/>
  <c r="AJ88" i="79"/>
  <c r="AJ89" i="79"/>
  <c r="AJ90" i="79"/>
  <c r="AJ91" i="79"/>
  <c r="AJ92" i="79"/>
  <c r="AJ93" i="79"/>
  <c r="AJ94" i="79"/>
  <c r="AJ95" i="79"/>
  <c r="AJ96" i="79"/>
  <c r="AJ97" i="79"/>
  <c r="AJ98" i="79"/>
  <c r="AJ99" i="79"/>
  <c r="AJ100" i="79"/>
  <c r="AJ101" i="79"/>
  <c r="AJ102" i="79"/>
  <c r="AJ103" i="79"/>
  <c r="AJ104" i="79"/>
  <c r="AJ105" i="79"/>
  <c r="AJ106" i="79"/>
  <c r="AJ107" i="79"/>
  <c r="AJ108" i="79"/>
  <c r="AJ109" i="79"/>
  <c r="AJ111" i="79"/>
  <c r="AJ112" i="79"/>
  <c r="AJ113" i="79"/>
  <c r="AJ114" i="79"/>
  <c r="AJ115" i="79"/>
  <c r="AJ116" i="79"/>
  <c r="AJ118" i="79"/>
  <c r="AJ119" i="79"/>
  <c r="AJ120" i="79"/>
  <c r="AJ121" i="79"/>
  <c r="AJ122" i="79"/>
  <c r="AJ123" i="79"/>
  <c r="AJ124" i="79"/>
  <c r="AJ125" i="79"/>
  <c r="AJ126" i="79"/>
  <c r="AJ127" i="79"/>
  <c r="AJ128" i="79"/>
  <c r="AJ129" i="79"/>
  <c r="AJ130" i="79"/>
  <c r="AJ131" i="79"/>
  <c r="AJ132" i="79"/>
  <c r="AJ133" i="79"/>
  <c r="AJ134" i="79"/>
  <c r="AJ135" i="79"/>
  <c r="AJ136" i="79"/>
  <c r="AJ4" i="79"/>
  <c r="AJ5" i="79"/>
  <c r="AJ6" i="79"/>
  <c r="AJ7" i="79"/>
  <c r="AJ8" i="79"/>
  <c r="AJ9" i="79"/>
  <c r="AJ10" i="79"/>
  <c r="AJ11" i="79"/>
  <c r="AJ12" i="79"/>
  <c r="AJ13" i="79"/>
  <c r="AJ14" i="79"/>
  <c r="AJ15" i="79"/>
  <c r="AJ16" i="79"/>
  <c r="AJ17" i="79"/>
  <c r="AJ18" i="79"/>
  <c r="AJ19" i="79"/>
  <c r="AJ20" i="79"/>
  <c r="AJ21" i="79"/>
  <c r="AJ22" i="79"/>
  <c r="AJ23" i="79"/>
  <c r="AJ24" i="79"/>
  <c r="AJ25" i="79"/>
  <c r="AJ26" i="79"/>
  <c r="AJ27" i="79"/>
  <c r="AJ28" i="79"/>
  <c r="AJ29" i="79"/>
  <c r="AJ30" i="79"/>
  <c r="AJ31" i="79"/>
  <c r="AJ32" i="79"/>
  <c r="AJ33" i="79"/>
  <c r="AJ34" i="79"/>
  <c r="AJ35" i="79"/>
  <c r="Y10" i="79"/>
  <c r="Y13" i="79"/>
  <c r="Y14" i="79"/>
  <c r="Y16" i="79"/>
  <c r="Y22" i="79"/>
  <c r="Y28" i="79"/>
  <c r="Y30" i="79"/>
  <c r="Y31" i="79"/>
  <c r="Y35" i="79"/>
  <c r="Y37" i="79"/>
  <c r="Y43" i="79"/>
  <c r="Y46" i="79"/>
  <c r="Y56" i="79"/>
  <c r="Y57" i="79"/>
  <c r="Y58" i="79"/>
  <c r="Y59" i="79"/>
  <c r="Y60" i="79"/>
  <c r="Y61" i="79"/>
  <c r="Y65" i="79"/>
  <c r="Y67" i="79"/>
  <c r="Y70" i="79"/>
  <c r="Y73" i="79"/>
  <c r="Y77" i="79"/>
  <c r="Y79" i="79"/>
  <c r="Y81" i="79"/>
  <c r="Y83" i="79"/>
  <c r="Y84" i="79"/>
  <c r="Y86" i="79"/>
  <c r="Y87" i="79"/>
  <c r="Y104" i="79"/>
  <c r="Y106" i="79"/>
  <c r="Y111" i="79"/>
  <c r="Y113" i="79"/>
  <c r="Y114" i="79"/>
  <c r="Y115" i="79"/>
  <c r="Y117" i="79"/>
  <c r="Y118" i="79"/>
  <c r="Y119" i="79"/>
  <c r="Y120" i="79"/>
  <c r="Y121" i="79"/>
  <c r="Y125" i="79"/>
  <c r="Y126" i="79"/>
  <c r="Y127" i="79"/>
  <c r="Y129" i="79"/>
  <c r="Y130" i="79"/>
  <c r="Y131" i="79"/>
  <c r="Y132" i="79"/>
  <c r="Y133" i="79"/>
  <c r="Y3" i="79"/>
  <c r="Y4" i="79"/>
  <c r="Y5" i="79"/>
  <c r="O4" i="79"/>
  <c r="O5" i="79"/>
  <c r="O6" i="79"/>
  <c r="O7" i="79"/>
  <c r="O8" i="79"/>
  <c r="O9" i="79"/>
  <c r="O10" i="79"/>
  <c r="O11" i="79"/>
  <c r="O12" i="79"/>
  <c r="O13" i="79"/>
  <c r="O14" i="79"/>
  <c r="O15" i="79"/>
  <c r="O16" i="79"/>
  <c r="O17" i="79"/>
  <c r="O18" i="79"/>
  <c r="O19" i="79"/>
  <c r="O20" i="79"/>
  <c r="O21" i="79"/>
  <c r="O22" i="79"/>
  <c r="O23" i="79"/>
  <c r="O24" i="79"/>
  <c r="O25" i="79"/>
  <c r="O26" i="79"/>
  <c r="O27" i="79"/>
  <c r="O28" i="79"/>
  <c r="O29" i="79"/>
  <c r="O30" i="79"/>
  <c r="O31" i="79"/>
  <c r="O32" i="79"/>
  <c r="O33" i="79"/>
  <c r="O34" i="79"/>
  <c r="O35" i="79"/>
  <c r="O36" i="79"/>
  <c r="O37" i="79"/>
  <c r="O38" i="79"/>
  <c r="O39" i="79"/>
  <c r="O40" i="79"/>
  <c r="O41" i="79"/>
  <c r="O42" i="79"/>
  <c r="O43" i="79"/>
  <c r="O44" i="79"/>
  <c r="O45" i="79"/>
  <c r="O46" i="79"/>
  <c r="O47" i="79"/>
  <c r="O48" i="79"/>
  <c r="O49" i="79"/>
  <c r="O50" i="79"/>
  <c r="O51" i="79"/>
  <c r="O52" i="79"/>
  <c r="O53" i="79"/>
  <c r="O54" i="79"/>
  <c r="O55" i="79"/>
  <c r="O56" i="79"/>
  <c r="O57" i="79"/>
  <c r="O58" i="79"/>
  <c r="O59" i="79"/>
  <c r="O60" i="79"/>
  <c r="O61" i="79"/>
  <c r="O62" i="79"/>
  <c r="O63" i="79"/>
  <c r="O64" i="79"/>
  <c r="O65" i="79"/>
  <c r="O66" i="79"/>
  <c r="O67" i="79"/>
  <c r="O68" i="79"/>
  <c r="O69" i="79"/>
  <c r="O70" i="79"/>
  <c r="O71" i="79"/>
  <c r="O72" i="79"/>
  <c r="O73" i="79"/>
  <c r="O74" i="79"/>
  <c r="O75" i="79"/>
  <c r="O76" i="79"/>
  <c r="O77" i="79"/>
  <c r="O78" i="79"/>
  <c r="O79" i="79"/>
  <c r="O80" i="79"/>
  <c r="O81" i="79"/>
  <c r="O82" i="79"/>
  <c r="O83" i="79"/>
  <c r="O84" i="79"/>
  <c r="O85" i="79"/>
  <c r="O86" i="79"/>
  <c r="O87" i="79"/>
  <c r="O88" i="79"/>
  <c r="O89" i="79"/>
  <c r="O90" i="79"/>
  <c r="O91" i="79"/>
  <c r="O92" i="79"/>
  <c r="O93" i="79"/>
  <c r="O94" i="79"/>
  <c r="O95" i="79"/>
  <c r="O97" i="79"/>
  <c r="O104" i="79"/>
  <c r="O108" i="79"/>
  <c r="O109" i="79"/>
  <c r="O110" i="79"/>
  <c r="O111" i="79"/>
  <c r="O112" i="79"/>
  <c r="O113" i="79"/>
  <c r="O114" i="79"/>
  <c r="O115" i="79"/>
  <c r="O116" i="79"/>
  <c r="O117" i="79"/>
  <c r="O118" i="79"/>
  <c r="O119" i="79"/>
  <c r="O120" i="79"/>
  <c r="O121" i="79"/>
  <c r="O122" i="79"/>
  <c r="O123" i="79"/>
  <c r="O124" i="79"/>
  <c r="O125" i="79"/>
  <c r="O126" i="79"/>
  <c r="O127" i="79"/>
  <c r="O128" i="79"/>
  <c r="O129" i="79"/>
  <c r="O130" i="79"/>
  <c r="O131" i="79"/>
  <c r="O132" i="79"/>
  <c r="O133" i="79"/>
  <c r="O134" i="79"/>
  <c r="O135" i="79"/>
  <c r="O3" i="79"/>
</calcChain>
</file>

<file path=xl/sharedStrings.xml><?xml version="1.0" encoding="utf-8"?>
<sst xmlns="http://schemas.openxmlformats.org/spreadsheetml/2006/main" count="3320" uniqueCount="1001">
  <si>
    <t>Chad</t>
  </si>
  <si>
    <t>Ref</t>
  </si>
  <si>
    <t>Georgia</t>
  </si>
  <si>
    <t>Floods</t>
  </si>
  <si>
    <t>Bangladesh</t>
  </si>
  <si>
    <t>Philippines</t>
  </si>
  <si>
    <t>Kenya</t>
  </si>
  <si>
    <t xml:space="preserve">Total Targeted Beneficiaries </t>
  </si>
  <si>
    <t>Panama</t>
  </si>
  <si>
    <t>Haiti</t>
  </si>
  <si>
    <t>Dominican Republic</t>
  </si>
  <si>
    <t>Earthquake</t>
  </si>
  <si>
    <t>Serbia</t>
  </si>
  <si>
    <t>Sudan</t>
  </si>
  <si>
    <t>Gambia</t>
  </si>
  <si>
    <t>Pakistan</t>
  </si>
  <si>
    <t>Clinical Treatments</t>
  </si>
  <si>
    <t>Distribution of Female Condoms</t>
  </si>
  <si>
    <t>Distribution of Male  Condoms</t>
  </si>
  <si>
    <t>Emergency Response Unit</t>
  </si>
  <si>
    <t xml:space="preserve">Basic Health Care </t>
  </si>
  <si>
    <t xml:space="preserve">Referral Hospital  </t>
  </si>
  <si>
    <t>Mass Sanitation/ Module 20</t>
  </si>
  <si>
    <t>Water &amp; Sanitation /Module 40</t>
  </si>
  <si>
    <t>Dates of Operation</t>
  </si>
  <si>
    <t>Type of Disaster</t>
  </si>
  <si>
    <t>Total Budget (CHF)</t>
  </si>
  <si>
    <t>Country</t>
  </si>
  <si>
    <t>Medical &amp; First Aid Budget (CHF)</t>
  </si>
  <si>
    <t>Water, Sanitation &amp; Hygene Budget (CHF)</t>
  </si>
  <si>
    <t>Water, Sanitation &amp; Hygene Expenditures (CHF)</t>
  </si>
  <si>
    <t>Total WatSan/HP</t>
  </si>
  <si>
    <t>Final Report Link</t>
  </si>
  <si>
    <t xml:space="preserve">Module 15/ Specialized Water </t>
  </si>
  <si>
    <t>Total Expenditure (CHF)</t>
  </si>
  <si>
    <t>Medical &amp; First Aid Expenditures (CHF)</t>
  </si>
  <si>
    <t>Psychosocial Programs' Beneficiaries</t>
  </si>
  <si>
    <t>Health Promotion/Prevention Beneficiaries</t>
  </si>
  <si>
    <t>Drought</t>
  </si>
  <si>
    <t>No. of Distributed Mosquito Nets</t>
  </si>
  <si>
    <t xml:space="preserve"> No. of Volunteers </t>
  </si>
  <si>
    <t>Indonesia</t>
  </si>
  <si>
    <t>Maternal Health</t>
  </si>
  <si>
    <t xml:space="preserve">Total Trained Volunteers </t>
  </si>
  <si>
    <t>PHAST: Yes/No</t>
  </si>
  <si>
    <t>Yes</t>
  </si>
  <si>
    <t>No</t>
  </si>
  <si>
    <t>Niger</t>
  </si>
  <si>
    <t>End Date</t>
  </si>
  <si>
    <t>Start Date</t>
  </si>
  <si>
    <t xml:space="preserve">Community Based Health First Aid </t>
  </si>
  <si>
    <t xml:space="preserve">Epidemic Control for Volunteers </t>
  </si>
  <si>
    <t>Total Income (CHF)</t>
  </si>
  <si>
    <t>Regional Disaster Response Team(RDRT)/ Regional Intervention  Team (RIT)</t>
  </si>
  <si>
    <t>WatSan</t>
  </si>
  <si>
    <t xml:space="preserve">Emergency Health </t>
  </si>
  <si>
    <t>Appeal Coverage (%)</t>
  </si>
  <si>
    <t>Mauritania</t>
  </si>
  <si>
    <t>Burkina Faso</t>
  </si>
  <si>
    <t>Mali</t>
  </si>
  <si>
    <t>China</t>
  </si>
  <si>
    <t>Palestine</t>
  </si>
  <si>
    <t>Lesotho</t>
  </si>
  <si>
    <t>Malawi</t>
  </si>
  <si>
    <t>Zimbabwe</t>
  </si>
  <si>
    <t>Nigeria</t>
  </si>
  <si>
    <t>Uganda</t>
  </si>
  <si>
    <t>Rwanda</t>
  </si>
  <si>
    <t>Tunisia</t>
  </si>
  <si>
    <t>Guinea</t>
  </si>
  <si>
    <t>Cholera</t>
  </si>
  <si>
    <t>Republic of Congo</t>
  </si>
  <si>
    <t>Tanzania</t>
  </si>
  <si>
    <t>Tajikistan</t>
  </si>
  <si>
    <t>Ecuador</t>
  </si>
  <si>
    <t>Seychelles</t>
  </si>
  <si>
    <t>Yemen</t>
  </si>
  <si>
    <t>Cameroon</t>
  </si>
  <si>
    <t>Senegal</t>
  </si>
  <si>
    <t>Ukraine</t>
  </si>
  <si>
    <t>Vietnam</t>
  </si>
  <si>
    <t>Namibia</t>
  </si>
  <si>
    <t>Ghana</t>
  </si>
  <si>
    <t>Afghanistan</t>
  </si>
  <si>
    <t>Angola</t>
  </si>
  <si>
    <t>Morocco</t>
  </si>
  <si>
    <t>Bosnia and Herzegovina</t>
  </si>
  <si>
    <t>Romania</t>
  </si>
  <si>
    <t>Bulgaria</t>
  </si>
  <si>
    <t>India</t>
  </si>
  <si>
    <t>Cuba</t>
  </si>
  <si>
    <t>Nepal</t>
  </si>
  <si>
    <t>Egypt</t>
  </si>
  <si>
    <t>Dengue</t>
  </si>
  <si>
    <t>Gabon</t>
  </si>
  <si>
    <t>Benin</t>
  </si>
  <si>
    <t>Mozambique</t>
  </si>
  <si>
    <t>Madagascar</t>
  </si>
  <si>
    <t>Togo</t>
  </si>
  <si>
    <t>Population movement</t>
  </si>
  <si>
    <t>Burundi</t>
  </si>
  <si>
    <t>Costa Rica</t>
  </si>
  <si>
    <t>Belize</t>
  </si>
  <si>
    <t>Bolivia</t>
  </si>
  <si>
    <t>Peru</t>
  </si>
  <si>
    <t>Argentina</t>
  </si>
  <si>
    <t>Sri Lanka</t>
  </si>
  <si>
    <t>Meningitis</t>
  </si>
  <si>
    <t>Ethiopia</t>
  </si>
  <si>
    <t>Yellow Fever</t>
  </si>
  <si>
    <t>Zambia</t>
  </si>
  <si>
    <t>Montenegro</t>
  </si>
  <si>
    <t>Jamaica</t>
  </si>
  <si>
    <t>Russia</t>
  </si>
  <si>
    <t>Kyrgyzstan</t>
  </si>
  <si>
    <t>Nicaragua</t>
  </si>
  <si>
    <t>Moldova</t>
  </si>
  <si>
    <t>Colombia</t>
  </si>
  <si>
    <t>Local storm</t>
  </si>
  <si>
    <t>Botswana</t>
  </si>
  <si>
    <t>Zone</t>
  </si>
  <si>
    <t>Honduras</t>
  </si>
  <si>
    <t>Guatemala</t>
  </si>
  <si>
    <t>Turkey</t>
  </si>
  <si>
    <t>Laos</t>
  </si>
  <si>
    <t>Flash floods</t>
  </si>
  <si>
    <t>Kazakhstan</t>
  </si>
  <si>
    <t>El Salvador</t>
  </si>
  <si>
    <t>Somalia</t>
  </si>
  <si>
    <t>South Sudan</t>
  </si>
  <si>
    <t>Complex emergency</t>
  </si>
  <si>
    <t>Cold wave</t>
  </si>
  <si>
    <t>Albania</t>
  </si>
  <si>
    <t>Czech Republic</t>
  </si>
  <si>
    <t>Asia Pacific</t>
  </si>
  <si>
    <t>Middle East and North Africa</t>
  </si>
  <si>
    <t>Americas</t>
  </si>
  <si>
    <t>Chile</t>
  </si>
  <si>
    <t>Africa</t>
  </si>
  <si>
    <t>Syria</t>
  </si>
  <si>
    <t>http://www.ifrc.org/docs/appeals/08/MDRGE001dfr.pdf</t>
  </si>
  <si>
    <t>Disaster Category</t>
  </si>
  <si>
    <t>Paraguay</t>
  </si>
  <si>
    <t>Total</t>
  </si>
  <si>
    <t>Year</t>
  </si>
  <si>
    <t>Technological</t>
  </si>
  <si>
    <t>Total PSS, prev, clinical</t>
  </si>
  <si>
    <t>Tropical storm</t>
  </si>
  <si>
    <t>Ebola</t>
  </si>
  <si>
    <t>Geophysical</t>
  </si>
  <si>
    <t>http://www.ifrc.org/docs/appeals/rpts08/MDREC003final.pdf</t>
  </si>
  <si>
    <t>Cambodia</t>
  </si>
  <si>
    <t>Typhoon</t>
  </si>
  <si>
    <t>Cyclone</t>
  </si>
  <si>
    <t>Cost per beneficiary</t>
  </si>
  <si>
    <t>Belarus</t>
  </si>
  <si>
    <t>Cost/beneficiary (Watsan)</t>
  </si>
  <si>
    <t>Sierra Leone</t>
  </si>
  <si>
    <t>WatSan Finances</t>
  </si>
  <si>
    <t>Medical and First Aid Finances</t>
  </si>
  <si>
    <t>Appeal Code</t>
  </si>
  <si>
    <t xml:space="preserve">Type of response </t>
  </si>
  <si>
    <t xml:space="preserve"> WatSan (hardware)</t>
  </si>
  <si>
    <t>Water  Beneficiaries</t>
  </si>
  <si>
    <t>Sanitation  Beneficiaries</t>
  </si>
  <si>
    <t>WatSan (Hygiene Promotion)</t>
  </si>
  <si>
    <t xml:space="preserve">Total  HP Beneficiaries </t>
  </si>
  <si>
    <t>Hydrological</t>
  </si>
  <si>
    <t>MDRBD012</t>
  </si>
  <si>
    <t>Climatological</t>
  </si>
  <si>
    <t>MDRGH007</t>
  </si>
  <si>
    <t>http://www.ifrc.org/docs/Appeals/12/MDRGH007dfr.pdf</t>
  </si>
  <si>
    <t>MDRBO007</t>
  </si>
  <si>
    <t>MDRJM003</t>
  </si>
  <si>
    <t>MDRAO005</t>
  </si>
  <si>
    <t>Human Related</t>
  </si>
  <si>
    <t>http://www.ifrc.org/docs/Appeals/12/MDRAO005fr.pdf</t>
  </si>
  <si>
    <t>MDRPE006</t>
  </si>
  <si>
    <t>MDRBO008</t>
  </si>
  <si>
    <t>MDRAR007</t>
  </si>
  <si>
    <t>MDREC007</t>
  </si>
  <si>
    <t>MDREC005</t>
  </si>
  <si>
    <t>MDREC006</t>
  </si>
  <si>
    <t>MDRPE005</t>
  </si>
  <si>
    <t>MDRPY013</t>
  </si>
  <si>
    <t>MDRCO010</t>
  </si>
  <si>
    <t>MDRPY014</t>
  </si>
  <si>
    <t>MDRPE007</t>
  </si>
  <si>
    <t>MDRPY015</t>
  </si>
  <si>
    <t>MDRIN010</t>
  </si>
  <si>
    <t>http://www.ifrc.org/docs/Appeals/13/MDRIN010FR.pdf</t>
  </si>
  <si>
    <t>MDRIN009</t>
  </si>
  <si>
    <t>http://www.ifrc.org/docs/Appeals/12/MDRIN009FR.pdf</t>
  </si>
  <si>
    <t>MDRBD011</t>
  </si>
  <si>
    <t>MDRBD010</t>
  </si>
  <si>
    <t>MDRAF001</t>
  </si>
  <si>
    <t>http://www.ifrc.org/docs/Appeals/12/MDRAF001fr.pdf</t>
  </si>
  <si>
    <t>MDRLK004</t>
  </si>
  <si>
    <t>MDRIN011</t>
  </si>
  <si>
    <t>MDRBD013</t>
  </si>
  <si>
    <t>MDRIN012</t>
  </si>
  <si>
    <t>MDRPK009</t>
  </si>
  <si>
    <t>MDRIN013</t>
  </si>
  <si>
    <t>MDRPH011</t>
  </si>
  <si>
    <t>MDRID007</t>
  </si>
  <si>
    <t>MDRVN010</t>
  </si>
  <si>
    <t>MDRPH010</t>
  </si>
  <si>
    <t>http://www.ifrc.org/docs/Appeals/12/MDRPH010fr.pdf</t>
  </si>
  <si>
    <t>MDRVN011</t>
  </si>
  <si>
    <t>http://www.ifrc.org/docs/Appeals/12/MDRVN011fr.pdf</t>
  </si>
  <si>
    <t>MDRID008</t>
  </si>
  <si>
    <t>MDRPH012</t>
  </si>
  <si>
    <t>MDRVN012</t>
  </si>
  <si>
    <t>MDRLA003</t>
  </si>
  <si>
    <t>MDRPH013</t>
  </si>
  <si>
    <t>MDRPH014</t>
  </si>
  <si>
    <t>MDRZW006</t>
  </si>
  <si>
    <t>MDRMZ010</t>
  </si>
  <si>
    <t>MDRMW009</t>
  </si>
  <si>
    <t>MDRZW007</t>
  </si>
  <si>
    <t>Kosovo</t>
  </si>
  <si>
    <t>Macedonia</t>
  </si>
  <si>
    <t>Côte d' Ivoire</t>
  </si>
  <si>
    <t>Central African Rep</t>
  </si>
  <si>
    <t>Comoros</t>
  </si>
  <si>
    <t>Azerbaijan</t>
  </si>
  <si>
    <t>DPR Korea</t>
  </si>
  <si>
    <t>Middle East region</t>
  </si>
  <si>
    <t>D.R. Congo</t>
  </si>
  <si>
    <t>Europe &amp; Central Asia</t>
  </si>
  <si>
    <t>Famine / Food Insecurity</t>
  </si>
  <si>
    <t>Natural fire</t>
  </si>
  <si>
    <t>Extreme Winter Condition</t>
  </si>
  <si>
    <t>Civil unrest</t>
  </si>
  <si>
    <t>Lassa Fever</t>
  </si>
  <si>
    <t>Miscellaneous Explosion</t>
  </si>
  <si>
    <t>Other epidemic</t>
  </si>
  <si>
    <t>Transport accident</t>
  </si>
  <si>
    <t>Landslide</t>
  </si>
  <si>
    <t>Hurricane</t>
  </si>
  <si>
    <t>Biological</t>
  </si>
  <si>
    <t>Meteorological</t>
  </si>
  <si>
    <t>MDRML008</t>
  </si>
  <si>
    <t>MDRCL008</t>
  </si>
  <si>
    <t>MDRGM007</t>
  </si>
  <si>
    <t>MDRKV004</t>
  </si>
  <si>
    <t>MDRNP006</t>
  </si>
  <si>
    <t>MDRCM013</t>
  </si>
  <si>
    <t>MDRPY011</t>
  </si>
  <si>
    <t>MDRMZ009</t>
  </si>
  <si>
    <t>MDRUA006</t>
  </si>
  <si>
    <t>MDRBY001</t>
  </si>
  <si>
    <t>MDRKE021</t>
  </si>
  <si>
    <t>MDRNG012</t>
  </si>
  <si>
    <t>MDRBA007</t>
  </si>
  <si>
    <t>MDRME005</t>
  </si>
  <si>
    <t>MDRRS006</t>
  </si>
  <si>
    <t>MDRSN008</t>
  </si>
  <si>
    <t>MDRLS002</t>
  </si>
  <si>
    <t>MDRTN005</t>
  </si>
  <si>
    <t>MDRMK001</t>
  </si>
  <si>
    <t>MDRMW007</t>
  </si>
  <si>
    <t>MDRAL004</t>
  </si>
  <si>
    <t>MDRMA005</t>
  </si>
  <si>
    <t>MDRRO003</t>
  </si>
  <si>
    <t>MDRCI005</t>
  </si>
  <si>
    <t>MDRPH009</t>
  </si>
  <si>
    <t>MDRCG010</t>
  </si>
  <si>
    <t>MDRKV005</t>
  </si>
  <si>
    <t>MDRMR005</t>
  </si>
  <si>
    <t>MDRMG008</t>
  </si>
  <si>
    <t>MDRMD004</t>
  </si>
  <si>
    <t>MDRHN006</t>
  </si>
  <si>
    <t>MDRKZ005</t>
  </si>
  <si>
    <t>MDRUG025</t>
  </si>
  <si>
    <t>MDRCF011</t>
  </si>
  <si>
    <t>MDRGH006</t>
  </si>
  <si>
    <t>MDRBF012</t>
  </si>
  <si>
    <t>MDRPS005</t>
  </si>
  <si>
    <t>MDRCG011</t>
  </si>
  <si>
    <t>MDRTJ012</t>
  </si>
  <si>
    <t>MDRSL002</t>
  </si>
  <si>
    <t>MDRSD012</t>
  </si>
  <si>
    <t>MDRKH003</t>
  </si>
  <si>
    <t>MDRTJ013</t>
  </si>
  <si>
    <t>MDRSD013</t>
  </si>
  <si>
    <t>MDRPY012</t>
  </si>
  <si>
    <t>MDRRU014</t>
  </si>
  <si>
    <t>MDRUG026</t>
  </si>
  <si>
    <t>MDRGM008</t>
  </si>
  <si>
    <t>MDRRW008</t>
  </si>
  <si>
    <t>MDRKG008</t>
  </si>
  <si>
    <t>MDRDO004</t>
  </si>
  <si>
    <t>MDRKM004</t>
  </si>
  <si>
    <t>MDRKE022</t>
  </si>
  <si>
    <t>MDRSS001</t>
  </si>
  <si>
    <t>MDRGE004</t>
  </si>
  <si>
    <t>MDRTJ014</t>
  </si>
  <si>
    <t>MDRAZ003</t>
  </si>
  <si>
    <t>MDRCF012</t>
  </si>
  <si>
    <t>MDRML009</t>
  </si>
  <si>
    <t>MDRYE003</t>
  </si>
  <si>
    <t>MDRKE023</t>
  </si>
  <si>
    <t>MDRNG013</t>
  </si>
  <si>
    <t>MDRRW009</t>
  </si>
  <si>
    <t>MDRUG027</t>
  </si>
  <si>
    <t>MDRGA006</t>
  </si>
  <si>
    <t>MDRUG028</t>
  </si>
  <si>
    <t>MDRSY003</t>
  </si>
  <si>
    <t>MDRTZ014</t>
  </si>
  <si>
    <t>MDRRU015</t>
  </si>
  <si>
    <t>MDRGE005</t>
  </si>
  <si>
    <t>MDRKP004</t>
  </si>
  <si>
    <t>MDRUG029</t>
  </si>
  <si>
    <t>MDRTJ015</t>
  </si>
  <si>
    <t>MDRPA008</t>
  </si>
  <si>
    <t>MDRBZ003</t>
  </si>
  <si>
    <t>MDRCR009</t>
  </si>
  <si>
    <t>MDR81003</t>
  </si>
  <si>
    <t>MDRSL003</t>
  </si>
  <si>
    <t>MDRSV005</t>
  </si>
  <si>
    <t>MDRCD011</t>
  </si>
  <si>
    <t>MDRCD012</t>
  </si>
  <si>
    <t>MDRDO005</t>
  </si>
  <si>
    <t>MDRSD014</t>
  </si>
  <si>
    <t>MDRNE011</t>
  </si>
  <si>
    <t>MDRCM014</t>
  </si>
  <si>
    <t>MDRCR010</t>
  </si>
  <si>
    <t>MDRGN005</t>
  </si>
  <si>
    <t>MDRTD010</t>
  </si>
  <si>
    <t>MDRKP005</t>
  </si>
  <si>
    <t>MDRME006</t>
  </si>
  <si>
    <t>MDRNG014</t>
  </si>
  <si>
    <t>MDRCF013</t>
  </si>
  <si>
    <t>MDRBJ009</t>
  </si>
  <si>
    <t>MDRLS003</t>
  </si>
  <si>
    <t>MDRMW008</t>
  </si>
  <si>
    <t>MDRCU002</t>
  </si>
  <si>
    <t>MDRHT010</t>
  </si>
  <si>
    <t>MDRDO007</t>
  </si>
  <si>
    <t>MDRUG030</t>
  </si>
  <si>
    <t>MDRBJ010</t>
  </si>
  <si>
    <t>MDRTR003</t>
  </si>
  <si>
    <t>MDRGT004</t>
  </si>
  <si>
    <t>MDRBI008</t>
  </si>
  <si>
    <t>MDRPS006</t>
  </si>
  <si>
    <t>MDREG011</t>
  </si>
  <si>
    <t>MDRUG031</t>
  </si>
  <si>
    <t>MDRSD015</t>
  </si>
  <si>
    <t>MDRPA009</t>
  </si>
  <si>
    <t>MDRCG012</t>
  </si>
  <si>
    <t>MDRMD005</t>
  </si>
  <si>
    <t>MDRBI009</t>
  </si>
  <si>
    <t>MDRCG013</t>
  </si>
  <si>
    <t>MDRKG009</t>
  </si>
  <si>
    <t>MDRKZ006</t>
  </si>
  <si>
    <t>Minor Emergency</t>
  </si>
  <si>
    <t>Emergency</t>
  </si>
  <si>
    <t>http://www.ifrc.org/docs/appeals/12/MDRML008.pdf</t>
  </si>
  <si>
    <t>http://www.ifrc.org/en/publications-and-reports/appeals/?ac=&amp;at=0&amp;c=&amp;co=SP246CL&amp;dt=1&amp;f=2012&amp;re=&amp;t=2012&amp;ti=&amp;zo=</t>
  </si>
  <si>
    <t>http://www.ifrc.org/docs/Appeals/12/MDRGM007dfr.pdf</t>
  </si>
  <si>
    <t>http://www.ifrc.org/en/publications-and-reports/appeals/?ac=&amp;at=0&amp;c=&amp;co=SP566XK&amp;dt=1&amp;f=2012&amp;re=&amp;t=2012&amp;ti=&amp;zo=</t>
  </si>
  <si>
    <t>http://www.ifrc.org/docs/Appeals/12/MDRNP006drefFR.pdf</t>
  </si>
  <si>
    <t>http://www.ifrc.org/en/publications-and-reports/appeals/?ac=&amp;at=0&amp;c=&amp;co=SP246PY&amp;dt=1&amp;f=2012&amp;re=&amp;t=2012&amp;ti=&amp;zo=</t>
  </si>
  <si>
    <t>http://www.ifrc.org/docs/Appeals/12/MDRCM013dfr.pdf</t>
  </si>
  <si>
    <t>http://www.ifrc.org/docs/Appeals/12/MDRMZ00901.pdf</t>
  </si>
  <si>
    <t>http://www.ifrc.org/en/publications-and-reports/appeals/?ac=&amp;at=0&amp;c=&amp;co=SP567UA&amp;dt=1&amp;f=2012&amp;re=&amp;t=2012&amp;ti=&amp;zo=</t>
  </si>
  <si>
    <t>http://www.ifrc.org/en/publications-and-reports/appeals/?ac=&amp;at=0&amp;c=&amp;co=SP567BY&amp;dt=1&amp;f=2012&amp;re=&amp;t=2012&amp;ti=&amp;zo=</t>
  </si>
  <si>
    <t>http://www.ifrc.org/docs/Appeals/12/MDRKE021dfr.pdf</t>
  </si>
  <si>
    <t>http://www.ifrc.org/docs/Appeals/12/MDRNG012dfr.pdf</t>
  </si>
  <si>
    <t>http://www.ifrc.org/en/publications-and-reports/appeals/?ac=&amp;at=0&amp;c=&amp;co=SP566BA&amp;dt=1&amp;f=2012&amp;re=&amp;t=2012&amp;ti=&amp;zo=</t>
  </si>
  <si>
    <t>http://www.ifrc.org/en/publications-and-reports/appeals/?ac=&amp;at=0&amp;c=&amp;co=SP566ME&amp;dt=1&amp;f=2012&amp;re=&amp;t=2012&amp;ti=&amp;zo=</t>
  </si>
  <si>
    <t>http://www.ifrc.org/en/publications-and-reports/appeals/?ac=&amp;at=0&amp;c=&amp;co=SP566RS&amp;dt=1&amp;f=2012&amp;re=&amp;t=2012&amp;ti=&amp;zo=</t>
  </si>
  <si>
    <t>http://www.ifrc.org/docs/Appeals/12/MDRSN008dfr.pdf</t>
  </si>
  <si>
    <t>http://www.ifrc.org/docs/Appeals/12/MDRLS002dfr.pdf</t>
  </si>
  <si>
    <t>http://www.ifrc.org/en/publications-and-reports/appeals/?ac=&amp;at=0&amp;c=&amp;co=SP682TN&amp;dt=1&amp;f=2012&amp;re=&amp;t=2012&amp;ti=&amp;zo=</t>
  </si>
  <si>
    <t>http://www.ifrc.org/en/publications-and-reports/appeals/?ac=&amp;at=0&amp;c=&amp;co=SP566MK&amp;dt=1&amp;f=2012&amp;re=&amp;t=2012&amp;ti=&amp;zo=</t>
  </si>
  <si>
    <t>http://www.ifrc.org/docs/Appeals/12/MDRMW007dfr.pdf</t>
  </si>
  <si>
    <t>http://www.ifrc.org/en/publications-and-reports/appeals/?ac=&amp;at=0&amp;c=&amp;co=SP566AL&amp;dt=1&amp;f=2012&amp;re=&amp;t=2012&amp;ti=&amp;zo=</t>
  </si>
  <si>
    <t>http://www.ifrc.org/en/publications-and-reports/appeals/?ac=&amp;at=0&amp;c=&amp;co=SP682MA&amp;dt=1&amp;f=2012&amp;re=&amp;t=2012&amp;ti=&amp;zo=</t>
  </si>
  <si>
    <t>http://www.ifrc.org/en/publications-and-reports/appeals/?ac=&amp;at=0&amp;c=&amp;co=SP566RO&amp;dt=1&amp;f=2012&amp;re=&amp;t=2012&amp;ti=&amp;zo=</t>
  </si>
  <si>
    <t>http://www.ifrc.org/docs/Appeals/12/MDRCI005dfr.pdf</t>
  </si>
  <si>
    <t>http://www.ifrc.org/docs/Appeals/12/MDRPH00901dref.pdf</t>
  </si>
  <si>
    <t>http://www.ifrc.org/docs/Appeals/12/MDRCG010dfr.pdf</t>
  </si>
  <si>
    <t>http://www.ifrc.org/docs/Appeals/12/MDRMR005dfr.pdf</t>
  </si>
  <si>
    <t>http://www.ifrc.org/docs/Appeals/12/MDRMG00802.pdf</t>
  </si>
  <si>
    <t>http://www.ifrc.org/en/publications-and-reports/appeals/?ac=&amp;at=0&amp;c=&amp;co=SP567MD&amp;dt=1&amp;f=2012&amp;re=&amp;t=2012&amp;ti=&amp;zo=</t>
  </si>
  <si>
    <t>http://www.ifrc.org/en/publications-and-reports/appeals/?ac=&amp;at=0&amp;c=&amp;co=SP243HN&amp;dt=1&amp;f=2012&amp;re=&amp;t=2012&amp;ti=&amp;zo=</t>
  </si>
  <si>
    <t>http://www.ifrc.org/en/publications-and-reports/appeals/?ac=&amp;at=0&amp;c=&amp;co=SP570KZ&amp;dt=1&amp;f=2012&amp;re=&amp;t=2012&amp;ti=&amp;zo=</t>
  </si>
  <si>
    <t>http://www.ifrc.org/en/publications-and-reports/appeals/?ac=&amp;at=0&amp;c=&amp;co=SP246BO&amp;dt=1&amp;f=2012&amp;re=&amp;t=2012&amp;ti=&amp;zo=</t>
  </si>
  <si>
    <t>http://www.ifrc.org/docs/Appeals/12/MDRUG025dfr.pdf</t>
  </si>
  <si>
    <t>http://www.ifrc.org/docs/Appeals/12/MDRCF011dfr.pdf</t>
  </si>
  <si>
    <t>http://www.ifrc.org/docs/Appeals/12/MDRBF012.pdf</t>
  </si>
  <si>
    <t>http://www.ifrc.org/docs/Appeals/12/MDRGH006dfr.pdf</t>
  </si>
  <si>
    <t>http://www.ifrc.org/en/publications-and-reports/appeals/?ac=&amp;at=0&amp;c=&amp;co=SP681PS&amp;dt=1&amp;f=2012&amp;re=&amp;t=2012&amp;ti=&amp;zo=</t>
  </si>
  <si>
    <t>http://www.ifrc.org/docs/Appeals/12/MDRCG01101.pdf</t>
  </si>
  <si>
    <t>http://www.ifrc.org/en/publications-and-reports/appeals/?ac=&amp;at=0&amp;c=&amp;co=SP570TJ&amp;dt=1&amp;f=2012&amp;re=&amp;t=2012&amp;ti=&amp;zo=</t>
  </si>
  <si>
    <t>http://www.ifrc.org/docs/Appeals/12/MDRSL002dfr.pdf</t>
  </si>
  <si>
    <t>http://www.ifrc.org/en/publications-and-reports/appeals/?ac=&amp;at=0&amp;c=&amp;co=SP246EC&amp;dt=1&amp;f=2012&amp;re=&amp;t=2012&amp;ti=&amp;zo=</t>
  </si>
  <si>
    <t>http://www.ifrc.org/docs/Appeals/12/MDRSD01201.pdf</t>
  </si>
  <si>
    <t>http://www.ifrc.org/docs/Appeals/11/MDRKH003dfr.pdf</t>
  </si>
  <si>
    <t>http://www.ifrc.org/docs/Appeals/12/MDRVN01004.pdf</t>
  </si>
  <si>
    <t>http://www.ifrc.org/docs/Appeals/12/MDRSD013%206%20m.pdf</t>
  </si>
  <si>
    <t>http://www.ifrc.org/en/publications-and-reports/appeals/?ac=&amp;at=0&amp;c=&amp;co=SP246PE&amp;dt=1&amp;f=2012&amp;re=&amp;t=2012&amp;ti=&amp;zo=</t>
  </si>
  <si>
    <t>http://www.ifrc.org/en/publications-and-reports/appeals/?ac=&amp;at=0&amp;c=&amp;co=SP567RU&amp;dt=1&amp;f=2012&amp;re=&amp;t=2012&amp;ti=&amp;zo=</t>
  </si>
  <si>
    <t>http://www.ifrc.org/docs/Appeals/12/MDRUG026dfr.pdf</t>
  </si>
  <si>
    <t>http://www.ifrc.org/docs/Appeals/12/MDRGM008fr.pdf</t>
  </si>
  <si>
    <t>http://www.ifrc.org/docs/Appeals/12/MDRRW008dfr.pdf</t>
  </si>
  <si>
    <t>http://www.ifrc.org/en/publications-and-reports/appeals/?ac=&amp;at=0&amp;c=&amp;co=SP570KG&amp;dt=1&amp;f=&amp;re=&amp;t=&amp;ti=&amp;zo=</t>
  </si>
  <si>
    <t>http://www.ifrc.org/en/publications-and-reports/appeals/?ac=&amp;at=0&amp;c=&amp;co=SP249DO&amp;dt=1&amp;f=&amp;re=&amp;t=&amp;ti=&amp;zo=</t>
  </si>
  <si>
    <t>http://www.ifrc.org/docs/Appeals/12/MDRKM004fr.pdf</t>
  </si>
  <si>
    <t>11,183 6</t>
  </si>
  <si>
    <t>http://www.ifrc.org/docs/Appeals/12/MDRKE022dfr.pdf</t>
  </si>
  <si>
    <t>http://www.ifrc.org/docs/Appeals/12/MDRSS00102.pdf</t>
  </si>
  <si>
    <t>http://www.ifrc.org/en/publications-and-reports/appeals/?ac=&amp;at=0&amp;c=&amp;co=SP570TJ&amp;dt=1&amp;f=&amp;re=&amp;t=&amp;ti=&amp;zo=</t>
  </si>
  <si>
    <t>http://www.ifrc.org/en/publications-and-reports/appeals/?ac=&amp;at=0&amp;c=&amp;co=SP569AZ&amp;dt=1&amp;f=&amp;re=&amp;t=&amp;ti=&amp;zo=</t>
  </si>
  <si>
    <t>http://www.ifrc.org/docs/Appeals/12/MDRCF012dfr.pdf</t>
  </si>
  <si>
    <t>http://www.ifrc.org/docs/Appeals/12/MDRML009fr.pdf</t>
  </si>
  <si>
    <t>http://www.ifrc.org/en/publications-and-reports/appeals/?ac=&amp;at=0&amp;c=&amp;co=SP683YE&amp;dt=1&amp;f=&amp;re=&amp;t=&amp;ti=&amp;zo=</t>
  </si>
  <si>
    <t>http://www.ifrc.org/docs/Appeals/12/MDRKE023fr.pdf</t>
  </si>
  <si>
    <t>http://www.ifrc.org/docs/Appeals/12/MDRNG013dfr.pdf</t>
  </si>
  <si>
    <t>http://www.ifrc.org/docs/Appeals/12/MDRRW009dfr.pdf</t>
  </si>
  <si>
    <t>http://www.ifrc.org/docs/Appeals/12/MDRUG027dfr.pdf</t>
  </si>
  <si>
    <t>http://www.ifrc.org/docs/Appeals/12/MDRGA006fr.pdf</t>
  </si>
  <si>
    <t>http://www.ifrc.org/en/publications-and-reports/appeals/?ac=&amp;at=0&amp;c=&amp;co=SP352BD&amp;dt=1&amp;f=&amp;re=&amp;t=&amp;ti=&amp;zo=</t>
  </si>
  <si>
    <t>http://www.ifrc.org/docs/Appeals/12/MDRUG028dfr.pdf</t>
  </si>
  <si>
    <t>http://www.ifrc.org/docs/Appeals/12/MDRTZ014FR.pdf</t>
  </si>
  <si>
    <t>http://adore.ifrc.org/Download.aspx?FileId=59940</t>
  </si>
  <si>
    <t>http://www.ifrc.org/en/publications-and-reports/appeals/?ac=&amp;at=0&amp;c=&amp;co=SP567RU&amp;dt=1&amp;f=&amp;re=&amp;t=&amp;ti=&amp;zo=</t>
  </si>
  <si>
    <t>http://www.ifrc.org/en/publications-and-reports/appeals/?ac=&amp;at=0&amp;c=&amp;co=SP569GE&amp;dt=1&amp;f=&amp;re=&amp;t=&amp;ti=&amp;zo=</t>
  </si>
  <si>
    <t>http://www.ifrc.org/docs/Appeals/12/MDRKP004FR.pdf</t>
  </si>
  <si>
    <t>http://www.ifrc.org/docs/Appeals/13/MDRUG029FR.pdf</t>
  </si>
  <si>
    <t>http://www.ifrc.org/en/publications-and-reports/appeals/?ac=&amp;at=0&amp;c=&amp;co=SP249BZ&amp;dt=1&amp;f=&amp;re=&amp;t=&amp;ti=&amp;zo=</t>
  </si>
  <si>
    <t>http://www.ifrc.org/en/publications-and-reports/appeals/?ac=&amp;at=0&amp;c=&amp;co=SP243PA&amp;dt=1&amp;f=&amp;re=&amp;t=&amp;ti=&amp;zo=</t>
  </si>
  <si>
    <t>http://www.ifrc.org/en/publications-and-reports/appeals/?ac=&amp;at=0&amp;c=&amp;co=SP243CR&amp;dt=1&amp;f=&amp;re=&amp;t=&amp;ti=&amp;zo=</t>
  </si>
  <si>
    <t>http://www.ifrc.org/en/publications-and-reports/appeals/?ac=MDR81003&amp;at=0&amp;c=&amp;co=&amp;dt=1&amp;f=2012&amp;re=&amp;t=2012&amp;ti=&amp;zo=</t>
  </si>
  <si>
    <t>910, 195</t>
  </si>
  <si>
    <t>http://www.ifrc.org/docs/Appeals/12/MDRSL00302.pdf</t>
  </si>
  <si>
    <t>http://www.ifrc.org/en/publications-and-reports/appeals/?ac=&amp;at=0&amp;c=&amp;co=SP243SV&amp;dt=1&amp;f=2012&amp;re=&amp;t=2012&amp;ti=&amp;zo=</t>
  </si>
  <si>
    <t>http://www.ifrc.org/docs/Appeals/12/MDRCD01101.pdf</t>
  </si>
  <si>
    <t>http://www.ifrc.org/docs/Appeals/12/MDRCD01202.pdf</t>
  </si>
  <si>
    <t>http://www.ifrc.org/en/publications-and-reports/appeals/?ac=&amp;at=0&amp;c=&amp;co=SP249DO&amp;dt=1&amp;f=2012&amp;re=&amp;t=2012&amp;ti=&amp;zo=</t>
  </si>
  <si>
    <t>http://www.ifrc.org/docs/Appeals/12/MDRSD014.pdf</t>
  </si>
  <si>
    <t>http://www.ifrc.org/docs/Appeals/12/MDRNE01101.pdf</t>
  </si>
  <si>
    <t>http://www.ifrc.org/docs/Appeals/12/MDRCM014ea.pdf</t>
  </si>
  <si>
    <t>http://www.ifrc.org/en/publications-and-reports/appeals/?ac=&amp;at=0&amp;c=&amp;co=SP243CR&amp;dt=1&amp;f=2012&amp;re=&amp;t=2012&amp;ti=&amp;zo=</t>
  </si>
  <si>
    <t>http://www.ifrc.org/docs/Appeals/12/MDRTD010ea.pdf</t>
  </si>
  <si>
    <t>http://www.ifrc.org/docs/Appeals/11/MDRMM005dfr.pdf</t>
  </si>
  <si>
    <t>http://www.ifrc.org/docs/Appeals/12/MDRBD011dref1.pdf</t>
  </si>
  <si>
    <t>http://www.ifrc.org/en/publications-and-reports/appeals/?ac=&amp;at=0&amp;c=&amp;co=SP249HT&amp;dt=1&amp;f=2012&amp;re=&amp;t=2012&amp;ti=&amp;zo=</t>
  </si>
  <si>
    <t>http://www.ifrc.org/en/publications-and-reports/appeals/?ac=MDRDO007&amp;at=0&amp;c=&amp;co=SP249DO&amp;dt=1&amp;f=2012&amp;re=&amp;t=2015&amp;ti=&amp;zo=</t>
  </si>
  <si>
    <t>http://www.ifrc.org/en/publications-and-reports/appeals/?ac=MDRJM003&amp;at=0&amp;c=&amp;co=&amp;dt=1&amp;f=2012&amp;re=&amp;t=2015&amp;ti=&amp;zo=</t>
  </si>
  <si>
    <t>http://www.ifrc.org/en/publications-and-reports/appeals/?ac=MDRCU002&amp;at=0&amp;c=&amp;co=&amp;dt=1&amp;f=2012&amp;re=&amp;t=2015&amp;ti=&amp;zo=</t>
  </si>
  <si>
    <t>http://www.ifrc.org/en/publications-and-reports/appeals/?ac=MDRMW008&amp;at=0&amp;c=&amp;co=&amp;dt=1&amp;f=2012&amp;re=&amp;t=2015&amp;ti=&amp;zo=</t>
  </si>
  <si>
    <t>http://www.ifrc.org/docs/Appeals/12/MDRLS003efr.pdf</t>
  </si>
  <si>
    <t>http://www.ifrc.org/docs/Appeals/12/MDRBJ009FR.pdf</t>
  </si>
  <si>
    <t>http://www.ifrc.org/en/publications-and-reports/appeals/?ac=MDRPY013&amp;at=0&amp;c=&amp;co=&amp;dt=1&amp;f=2012&amp;re=&amp;t=2015&amp;ti=&amp;zo=</t>
  </si>
  <si>
    <t>http://www.ifrc.org/docs/Appeals/12/MDRCF013FR.pdf</t>
  </si>
  <si>
    <t>http://www.ifrc.org/en/publications-and-reports/appeals/?ac=MDRNG014&amp;at=0&amp;c=&amp;co=&amp;dt=1&amp;f=2012&amp;re=&amp;t=2015&amp;ti=&amp;zo=</t>
  </si>
  <si>
    <t>http://www.ifrc.org/docs/Appeals/12/MDRGN005fr.pdf</t>
  </si>
  <si>
    <t>http://www.ifrc.org/en/publications-and-reports/appeals/?ac=MDRLK004&amp;at=0&amp;c=&amp;co=&amp;dt=1&amp;f=2012&amp;re=&amp;t=2015&amp;ti=&amp;zo=</t>
  </si>
  <si>
    <t>http://www.ifrc.org/docs/Appeals/12/MDRUG030FR.pdf</t>
  </si>
  <si>
    <t>http://www.ifrc.org/docs/Appeals/12/MDRBJ010dfr.pdf</t>
  </si>
  <si>
    <t>26,144,83</t>
  </si>
  <si>
    <t>http://www.ifrc.org/en/publications-and-reports/appeals/?ac=MDRTR003&amp;at=0&amp;c=&amp;co=&amp;dt=1&amp;f=2012&amp;re=&amp;t=2015&amp;ti=&amp;zo=</t>
  </si>
  <si>
    <t>http://www.ifrc.org/en/publications-and-reports/appeals/?ac=MDRGT004&amp;at=0&amp;c=&amp;co=&amp;dt=1&amp;f=2012&amp;re=&amp;t=2015&amp;ti=&amp;zo=</t>
  </si>
  <si>
    <t>http://www.ifrc.org/en/publications-and-reports/appeals/?ac=MDRBI008&amp;at=0&amp;c=&amp;co=&amp;dt=1&amp;f=2012&amp;re=&amp;t=2015&amp;ti=&amp;zo=</t>
  </si>
  <si>
    <t>http://www.ifrc.org/en/publications-and-reports/appeals/?ac=MDRPS006&amp;at=0&amp;c=&amp;co=&amp;dt=1&amp;f=2012&amp;re=&amp;t=2015&amp;ti=&amp;zo=</t>
  </si>
  <si>
    <t>http://www.ifrc.org/en/publications-and-reports/appeals/?ac=MDREG011&amp;at=0&amp;c=&amp;co=&amp;dt=1&amp;f=2012&amp;re=&amp;t=2015&amp;ti=&amp;zo=</t>
  </si>
  <si>
    <t>http://www.ifrc.org/docs/Appeals/12/MDRUG031fr.pdf</t>
  </si>
  <si>
    <t>http://www.ifrc.org/docs/Appeals/12/MDRSD015FR.pdf</t>
  </si>
  <si>
    <t>http://www.ifrc.org/en/publications-and-reports/appeals/?ac=MDRPA009&amp;at=0&amp;c=&amp;co=&amp;dt=1&amp;f=2012&amp;re=&amp;t=2015&amp;ti=&amp;zo=</t>
  </si>
  <si>
    <t>http://www.ifrc.org/docs/Appeals/12/MDRCG012FR.pdf</t>
  </si>
  <si>
    <t>http://www.ifrc.org/en/publications-and-reports/appeals/?ac=MDRMD005&amp;at=0&amp;c=&amp;co=&amp;dt=1&amp;f=2012&amp;re=&amp;t=2015&amp;ti=&amp;zo=</t>
  </si>
  <si>
    <t>http://www.ifrc.org/docs/Appeals/12/MDRBI009FR.pdf</t>
  </si>
  <si>
    <t>http://www.ifrc.org/en/google-custom-search/?q=beneficiary</t>
  </si>
  <si>
    <t>http://www.ifrc.org/en/publications-and-reports/appeals/?ac=MDRPH011&amp;at=0&amp;c=&amp;co=&amp;dt=1&amp;f=2012&amp;re=&amp;t=2015&amp;ti=&amp;zo=</t>
  </si>
  <si>
    <t>http://www.ifrc.org/docs/Appeals/12/MDRZW006fr.pdf</t>
  </si>
  <si>
    <t>http://www.ifrc.org/docs/Appeals/12/MDRCG013FR.pdf</t>
  </si>
  <si>
    <t>http://www.ifrc.org/en/publications-and-reports/appeals/?ac=MDRKZ006&amp;at=0&amp;c=&amp;co=&amp;dt=1&amp;f=2012&amp;re=&amp;t=2015&amp;ti=&amp;zo=</t>
  </si>
  <si>
    <t>http://www.ifrc.org/en/publications-and-reports/appeals/?ac=MDRKG009&amp;at=0&amp;c=&amp;co=&amp;dt=1&amp;f=2012&amp;re=&amp;t=2015&amp;ti=&amp;zo=</t>
  </si>
  <si>
    <t>Water, Sanitation &amp; Hygiene Expenditures (CHF)</t>
  </si>
  <si>
    <t>Water, Sanitation &amp; Hygiene Budget (CHF)</t>
  </si>
  <si>
    <t>Hungary</t>
  </si>
  <si>
    <t>Armenia</t>
  </si>
  <si>
    <t>Marshall Islands</t>
  </si>
  <si>
    <t>Caribbean region</t>
  </si>
  <si>
    <t>Israel</t>
  </si>
  <si>
    <t>MDRPS007</t>
  </si>
  <si>
    <t>MDRKE024</t>
  </si>
  <si>
    <t>MDRSL004</t>
  </si>
  <si>
    <t>MDRBJ011</t>
  </si>
  <si>
    <t>MDRBY002</t>
  </si>
  <si>
    <t>MDRGH008</t>
  </si>
  <si>
    <t>MDRSC002</t>
  </si>
  <si>
    <t>MDRTJ016</t>
  </si>
  <si>
    <t>MDRBW002</t>
  </si>
  <si>
    <t>MDRZM008</t>
  </si>
  <si>
    <t>MDRMG009</t>
  </si>
  <si>
    <t>MDRMK002</t>
  </si>
  <si>
    <t>MDRBY003</t>
  </si>
  <si>
    <t>MDRNA007</t>
  </si>
  <si>
    <t>MDRKV006</t>
  </si>
  <si>
    <t>MDRHU001</t>
  </si>
  <si>
    <t>MDRCF014</t>
  </si>
  <si>
    <t>MDRCD013</t>
  </si>
  <si>
    <t>MDRGE006</t>
  </si>
  <si>
    <t>MDRCG014</t>
  </si>
  <si>
    <t>MDRGH009</t>
  </si>
  <si>
    <t>MDRKE025</t>
  </si>
  <si>
    <t>MDRCN005</t>
  </si>
  <si>
    <t>MDRTD011</t>
  </si>
  <si>
    <t>MDRUG032</t>
  </si>
  <si>
    <t>Polio &amp; Measles</t>
  </si>
  <si>
    <t>MDRCF015</t>
  </si>
  <si>
    <t>MDRSD017</t>
  </si>
  <si>
    <t>MDRSD016</t>
  </si>
  <si>
    <t>MDRUG033</t>
  </si>
  <si>
    <t>MDRKE026</t>
  </si>
  <si>
    <t>MDRAM001</t>
  </si>
  <si>
    <t>MDRHU002</t>
  </si>
  <si>
    <t>MDRCZ002</t>
  </si>
  <si>
    <t>MDRMH001</t>
  </si>
  <si>
    <t>MDRNA008</t>
  </si>
  <si>
    <t>Hurricane Ernesto</t>
  </si>
  <si>
    <t>MDREC003</t>
  </si>
  <si>
    <t>MDRHN007</t>
  </si>
  <si>
    <t>MDRCR011</t>
  </si>
  <si>
    <t>MDRUG034</t>
  </si>
  <si>
    <t>MDRNI005</t>
  </si>
  <si>
    <t>MDRGE007</t>
  </si>
  <si>
    <t>MDRKP006</t>
  </si>
  <si>
    <t>Technical Fire</t>
  </si>
  <si>
    <t>MDRBA008</t>
  </si>
  <si>
    <t>MDRSD018</t>
  </si>
  <si>
    <t>MDREG012</t>
  </si>
  <si>
    <t>MDRGT005</t>
  </si>
  <si>
    <t>MDRRW010</t>
  </si>
  <si>
    <t>MDRGE008</t>
  </si>
  <si>
    <t>MDRUG035</t>
  </si>
  <si>
    <t>MDRRU016</t>
  </si>
  <si>
    <t>MDRKG010</t>
  </si>
  <si>
    <t>MDRCM015</t>
  </si>
  <si>
    <t>MDRNE012</t>
  </si>
  <si>
    <t>Other disasters</t>
  </si>
  <si>
    <t>MDRRO004</t>
  </si>
  <si>
    <t>MDRCF016</t>
  </si>
  <si>
    <t>MDRMR006</t>
  </si>
  <si>
    <t>MDRBJ012</t>
  </si>
  <si>
    <t>MDRKE027</t>
  </si>
  <si>
    <t>MDRCM016</t>
  </si>
  <si>
    <t>MDRBG001</t>
  </si>
  <si>
    <t>MDRBJ013</t>
  </si>
  <si>
    <t>MDRET012</t>
  </si>
  <si>
    <t>MDRSS002</t>
  </si>
  <si>
    <t>MDRTG004</t>
  </si>
  <si>
    <t>MDRSO002</t>
  </si>
  <si>
    <t>MDRCM017</t>
  </si>
  <si>
    <t>MDR49008</t>
  </si>
  <si>
    <t>MDRZW008</t>
  </si>
  <si>
    <t>MDRUA007</t>
  </si>
  <si>
    <t>MDRIL001</t>
  </si>
  <si>
    <t>MDRPS008</t>
  </si>
  <si>
    <t>MDRCF017</t>
  </si>
  <si>
    <t>http://www.ifrc.org/en/publications-and-reports/appeals/?ac=MDRBD012&amp;at=0&amp;c=&amp;co=&amp;dt=1&amp;f=2013&amp;re=&amp;t=2015&amp;ti=&amp;zo=</t>
  </si>
  <si>
    <t>http://www.ifrc.org/en/publications-and-reports/appeals/?ac=MDRPS007&amp;at=0&amp;c=&amp;co=&amp;dt=1&amp;f=2013&amp;re=&amp;t=2015&amp;ti=&amp;zo=</t>
  </si>
  <si>
    <t>http://www.ifrc.org/docs/Appeals/13/MDRSL004FR.pdf</t>
  </si>
  <si>
    <t>http://www.ifrc.org/docs/Appeals/13/MDRBJ011FR.pdf</t>
  </si>
  <si>
    <t>http://www.ifrc.org/en/publications-and-reports/appeals/?ac=MDRBY002&amp;at=0&amp;c=&amp;co=&amp;dt=1&amp;f=2013&amp;re=&amp;t=2013&amp;ti=&amp;zo=</t>
  </si>
  <si>
    <t>http://www.ifrc.org/docs/Appeals/13/MDRID007dref-fr.pdf</t>
  </si>
  <si>
    <t>http://www.ifrc.org/docs/Appeals/13/MDRMZ01004.pdf</t>
  </si>
  <si>
    <t>http://www.ifrc.org/docs/Appeals/13/MDRGH008fr.pdf</t>
  </si>
  <si>
    <t>http://www.ifrc.org/docs/Appeals/13/MDRMW009fr.pdf</t>
  </si>
  <si>
    <t>http://www.ifrc.org/docs/Appeals/13/MDRSC002dfr.pdf</t>
  </si>
  <si>
    <t>http://www.ifrc.org/en/publications-and-reports/appeals/?ac=MDRTJ016&amp;at=0&amp;c=&amp;co=&amp;dt=1&amp;f=2013&amp;re=&amp;t=2015&amp;ti=&amp;zo=</t>
  </si>
  <si>
    <t>http://www.ifrc.org/docs/Appeals/13/MRDZW007FR.pdf</t>
  </si>
  <si>
    <t>http://www.ifrc.org/docs/Appeals/13/MDRBW002fr.pdf</t>
  </si>
  <si>
    <t>http://www.ifrc.org/docs/Appeals/13/MDRZM008FR.pdf</t>
  </si>
  <si>
    <t>http://www.ifrc.org/docs/Appeals/13/MDRMG009fr.pdf</t>
  </si>
  <si>
    <t>http://www.ifrc.org/en/publications-and-reports/appeals/?ac=MDRMK002&amp;at=0&amp;c=&amp;co=&amp;dt=1&amp;f=2013&amp;re=&amp;t=2015&amp;ti=&amp;zo=</t>
  </si>
  <si>
    <t>http://www.ifrc.org/en/publications-and-reports/appeals/?ac=MDRBY003&amp;at=0&amp;c=&amp;co=&amp;dt=1&amp;f=2013&amp;re=&amp;t=2015&amp;ti=&amp;zo=</t>
  </si>
  <si>
    <t>http://www.ifrc.org/en/publications-and-reports/appeals/?ac=MDRBO008&amp;at=0&amp;c=&amp;co=&amp;dt=1&amp;f=2013&amp;re=&amp;t=2015&amp;ti=&amp;zo=</t>
  </si>
  <si>
    <t>http://www.ifrc.org/en/publications-and-reports/appeals/?ac=MDRNA007&amp;at=0&amp;c=&amp;co=&amp;dt=1&amp;f=2013&amp;re=&amp;t=2015&amp;ti=&amp;zo=</t>
  </si>
  <si>
    <t>http://www.ifrc.org/en/publications-and-reports/appeals/?ac=MDRKV006&amp;at=0&amp;c=&amp;co=&amp;dt=1&amp;f=2013&amp;re=&amp;t=2015&amp;ti=&amp;zo=</t>
  </si>
  <si>
    <t>http://www.ifrc.org/en/publications-and-reports/appeals/?ac=MDRHU001&amp;at=0&amp;c=&amp;co=&amp;dt=1&amp;f=2013&amp;re=&amp;t=2015&amp;ti=&amp;zo=</t>
  </si>
  <si>
    <t>http://www.ifrc.org/docs/Appeals/13/MDRCF014dfr.pdf</t>
  </si>
  <si>
    <t>http://www.ifrc.org/en/publications-and-reports/appeals/?ac=MDRCD013&amp;at=0&amp;c=&amp;co=&amp;dt=1&amp;f=2013&amp;re=&amp;t=2015&amp;ti=&amp;zo=</t>
  </si>
  <si>
    <t>http://www.ifrc.org/en/publications-and-reports/appeals/?ac=MDRGE006&amp;at=0&amp;c=&amp;co=&amp;dt=1&amp;f=2013&amp;re=&amp;t=2015&amp;ti=&amp;zo=</t>
  </si>
  <si>
    <t>http://www.ifrc.org/en/publications-and-reports/appeals/?ac=MDRAR007&amp;at=0&amp;c=&amp;co=&amp;dt=1&amp;f=2013&amp;re=&amp;t=2015&amp;ti=&amp;zo=</t>
  </si>
  <si>
    <t>http://www.ifrc.org/docs/Appeals/13/MDRCG014FR.pdf</t>
  </si>
  <si>
    <t>http://www.ifrc.org/en/publications-and-reports/appeals/?ac=MDRGH009&amp;at=0&amp;c=&amp;co=&amp;dt=1&amp;f=2013&amp;re=&amp;t=2015&amp;ti=&amp;zo=</t>
  </si>
  <si>
    <t>http://www.ifrc.org/en/publications-and-reports/appeals/?ac=MDRKE025&amp;at=0&amp;c=&amp;co=&amp;dt=1&amp;f=2013&amp;re=&amp;t=2015&amp;ti=&amp;zo=</t>
  </si>
  <si>
    <t>http://www.ifrc.org/en/publications-and-reports/appeals/?ac=MDRCN005&amp;at=0&amp;c=&amp;co=&amp;dt=1&amp;f=2013&amp;re=&amp;t=2015&amp;ti=&amp;zo=</t>
  </si>
  <si>
    <t>http://www.ifrc.org/en/publications-and-reports/appeals/?ac=MDRTD011&amp;at=0&amp;c=&amp;co=&amp;dt=1&amp;f=2013&amp;re=&amp;t=2015&amp;ti=&amp;zo=</t>
  </si>
  <si>
    <t>http://www.ifrc.org/en/publications-and-reports/appeals/?ac=MDRIN011&amp;at=0&amp;c=&amp;co=&amp;dt=1&amp;f=2013&amp;re=&amp;t=2015&amp;ti=&amp;zo=</t>
  </si>
  <si>
    <t>http://www.ifrc.org/en/publications-and-reports/appeals/?ac=MDRUG032&amp;at=0&amp;c=&amp;co=&amp;dt=1&amp;f=2013&amp;re=&amp;t=2015&amp;ti=&amp;zo=</t>
  </si>
  <si>
    <t>http://www.ifrc.org/docs/Appeals/13/MDRCF015FR.pdf</t>
  </si>
  <si>
    <t>http://www.ifrc.org/docs/Appeals/13/MDRSD017dfr.pdf</t>
  </si>
  <si>
    <t>http://www.ifrc.org/en/publications-and-reports/appeals/?ac=MDRSD016&amp;at=0&amp;c=&amp;co=&amp;dt=1&amp;f=2013&amp;re=&amp;t=2015&amp;ti=&amp;zo=</t>
  </si>
  <si>
    <t>http://www.ifrc.org/en/publications-and-reports/appeals/?ac=MDRUG033&amp;at=0&amp;c=&amp;co=&amp;dt=1&amp;f=2013&amp;re=&amp;t=2015&amp;ti=&amp;zo=</t>
  </si>
  <si>
    <t>http://www.ifrc.org/en/publications-and-reports/appeals/?ac=MDRBD013&amp;at=0&amp;c=&amp;co=&amp;dt=1&amp;f=2013&amp;re=&amp;t=2015&amp;ti=&amp;zo=</t>
  </si>
  <si>
    <t>http://www.ifrc.org/en/publications-and-reports/appeals/?ac=MDRKE026&amp;at=0&amp;c=&amp;co=&amp;dt=1&amp;f=2013&amp;re=&amp;t=2015&amp;ti=&amp;zo=</t>
  </si>
  <si>
    <t>http://www.ifrc.org/en/publications-and-reports/appeals/?ac=MDRAM001&amp;at=0&amp;c=&amp;co=&amp;dt=1&amp;f=2013&amp;re=&amp;t=2015&amp;ti=&amp;zo=</t>
  </si>
  <si>
    <t>http://www.ifrc.org/en/publications-and-reports/appeals/?ac=MDRHU002&amp;at=0&amp;c=&amp;co=&amp;dt=1&amp;f=2013&amp;re=&amp;t=2015&amp;ti=&amp;zo=</t>
  </si>
  <si>
    <t>http://www.ifrc.org/en/publications-and-reports/appeals/?ac=MDREC007&amp;at=0&amp;c=&amp;co=&amp;dt=1&amp;f=2013&amp;re=&amp;t=2015&amp;ti=&amp;zo=</t>
  </si>
  <si>
    <t>http://www.ifrc.org/en/publications-and-reports/appeals/?ac=MDRCZ002&amp;at=0&amp;c=&amp;co=&amp;dt=1&amp;f=2013&amp;re=&amp;t=2015&amp;ti=&amp;zo=</t>
  </si>
  <si>
    <t>http://www.ifrc.org/en/publications-and-reports/appeals/?ac=MDRMH001&amp;at=0&amp;c=&amp;co=&amp;dt=1&amp;f=&amp;re=&amp;t=&amp;ti=&amp;zo=</t>
  </si>
  <si>
    <t>http://www.ifrc.org/en/publications-and-reports/appeals/?ac=MDRIN012&amp;at=0&amp;c=&amp;co=&amp;dt=1&amp;f=&amp;re=&amp;t=&amp;ti=&amp;zo=</t>
  </si>
  <si>
    <t>http://www.ifrc.org/en/publications-and-reports/appeals/?ac=MDRNA008&amp;at=0&amp;c=&amp;co=&amp;dt=1&amp;f=&amp;re=&amp;t=&amp;ti=&amp;zo=</t>
  </si>
  <si>
    <t>http://www.ifrc.org/en/publications-and-reports/appeals/?ac=MDRBZ003&amp;at=0&amp;c=&amp;co=&amp;dt=1&amp;f=&amp;re=&amp;t=&amp;ti=&amp;zo=</t>
  </si>
  <si>
    <t>http://www.ifrc.org/en/publications-and-reports/appeals/?ac=MDRHN007&amp;at=0&amp;c=&amp;co=&amp;dt=1&amp;f=&amp;re=&amp;t=&amp;ti=&amp;zo=</t>
  </si>
  <si>
    <t>http://www.ifrc.org/en/publications-and-reports/appeals/?ac=MDRPY014&amp;at=0&amp;c=&amp;co=&amp;dt=1&amp;f=&amp;re=&amp;t=&amp;ti=&amp;zo=</t>
  </si>
  <si>
    <t>http://www.ifrc.org/docs/Appeals/13/MDRID008dref-fr.pdf</t>
  </si>
  <si>
    <t>http://www.ifrc.org/en/publications-and-reports/appeals/?ac=MDRCR011&amp;at=0&amp;c=&amp;co=&amp;dt=1&amp;f=&amp;re=&amp;t=&amp;ti=&amp;zo=</t>
  </si>
  <si>
    <t>http://www.ifrc.org/en/publications-and-reports/appeals/?ac=MDRUG034&amp;at=0&amp;c=&amp;co=&amp;dt=1&amp;f=&amp;re=&amp;t=&amp;ti=&amp;zo=</t>
  </si>
  <si>
    <t>http://www.ifrc.org/en/publications-and-reports/appeals/?ac=MDRNI005&amp;at=0&amp;c=&amp;co=&amp;dt=1&amp;f=&amp;re=&amp;t=&amp;ti=&amp;zo=</t>
  </si>
  <si>
    <t>http://www.ifrc.org/en/publications-and-reports/appeals/?ac=MDRCO010&amp;at=0&amp;c=&amp;co=&amp;dt=1&amp;f=&amp;re=&amp;t=&amp;ti=&amp;zo=</t>
  </si>
  <si>
    <t>http://www.ifrc.org/en/publications-and-reports/appeals/?ac=MDRGE007&amp;at=0&amp;c=&amp;co=&amp;dt=1&amp;f=&amp;re=&amp;t=&amp;ti=&amp;zo=</t>
  </si>
  <si>
    <t>25,88</t>
  </si>
  <si>
    <t>http://www.ifrc.org/en/publications-and-reports/appeals/?ac=MDRKP006&amp;at=0&amp;c=&amp;co=&amp;dt=1&amp;f=&amp;re=&amp;t=&amp;ti=&amp;zo=</t>
  </si>
  <si>
    <t>http://www.ifrc.org/en/publications-and-reports/appeals/?ac=MDRBA008&amp;at=0&amp;c=&amp;co=&amp;dt=1&amp;f=&amp;re=&amp;t=&amp;ti=&amp;zo=</t>
  </si>
  <si>
    <t>http://www.ifrc.org/en/publications-and-reports/appeals/?ac=MDRSD018&amp;at=0&amp;c=&amp;co=&amp;dt=1&amp;f=&amp;re=&amp;t=&amp;ti=&amp;zo=</t>
  </si>
  <si>
    <t>http://www.ifrc.org/en/publications-and-reports/appeals/?ac=MDRPH012&amp;at=0&amp;c=&amp;co=&amp;dt=1&amp;f=&amp;re=&amp;t=&amp;ti=&amp;zo=</t>
  </si>
  <si>
    <t>http://www.ifrc.org/en/publications-and-reports/appeals/?ac=MDREG012&amp;at=0&amp;c=&amp;co=&amp;dt=1&amp;f=&amp;re=&amp;t=&amp;ti=&amp;zo=</t>
  </si>
  <si>
    <t>http://www.ifrc.org/en/publications-and-reports/appeals/?ac=MDRGT005&amp;at=0&amp;c=&amp;co=&amp;dt=1&amp;f=&amp;re=&amp;t=&amp;ti=&amp;zo=</t>
  </si>
  <si>
    <t>http://www.ifrc.org/en/publications-and-reports/appeals/?ac=MDRRW010&amp;at=0&amp;c=&amp;co=&amp;dt=1&amp;f=&amp;re=&amp;t=&amp;ti=&amp;zo=</t>
  </si>
  <si>
    <t>http://www.ifrc.org/en/publications-and-reports/appeals/?ac=MDRGE008&amp;at=0&amp;c=&amp;co=&amp;dt=1&amp;f=&amp;re=&amp;t=&amp;ti=&amp;zo=</t>
  </si>
  <si>
    <t>http://www.ifrc.org/en/publications-and-reports/appeals/?ac=MDRUG035&amp;at=0&amp;c=&amp;co=&amp;dt=1&amp;f=&amp;re=&amp;t=&amp;ti=&amp;zo=</t>
  </si>
  <si>
    <t>http://www.ifrc.org/en/publications-and-reports/appeals/?ac=MDRRU016&amp;at=0&amp;c=&amp;co=&amp;dt=1&amp;f=&amp;re=&amp;t=&amp;ti=&amp;zo=</t>
  </si>
  <si>
    <t>http://www.ifrc.org/en/publications-and-reports/appeals/?ac=MDRKG010&amp;at=0&amp;c=&amp;co=&amp;dt=1&amp;f=&amp;re=&amp;t=&amp;ti=&amp;zo=</t>
  </si>
  <si>
    <t>http://www.ifrc.org/en/publications-and-reports/appeals/?ac=MDRCM015&amp;at=0&amp;c=&amp;co=&amp;dt=1&amp;f=&amp;re=&amp;t=&amp;ti=&amp;zo=</t>
  </si>
  <si>
    <t>http://www.ifrc.org/en/publications-and-reports/appeals/?ac=MDRNE012&amp;at=0&amp;c=&amp;co=&amp;dt=1&amp;f=&amp;re=&amp;t=&amp;ti=&amp;zo=</t>
  </si>
  <si>
    <t>http://www.ifrc.org/en/publications-and-reports/appeals/?ac=MDRPE007&amp;at=0&amp;c=&amp;co=&amp;dt=1&amp;f=&amp;re=&amp;t=&amp;ti=&amp;zo=</t>
  </si>
  <si>
    <t>http://www.ifrc.org/en/publications-and-reports/appeals/?ac=MDRRO004&amp;at=0&amp;c=&amp;co=&amp;dt=1&amp;f=&amp;re=&amp;t=&amp;ti=&amp;zo=</t>
  </si>
  <si>
    <t>http://www.ifrc.org/en/publications-and-reports/appeals/?ac=MDRCF016&amp;at=0&amp;c=&amp;co=&amp;dt=1&amp;f=&amp;re=&amp;t=&amp;ti=&amp;zo=</t>
  </si>
  <si>
    <t>http://www.ifrc.org/en/publications-and-reports/appeals/?ac=MDRMR006&amp;at=0&amp;c=&amp;co=&amp;dt=1&amp;f=&amp;re=&amp;t=&amp;ti=&amp;zo=</t>
  </si>
  <si>
    <t>http://www.ifrc.org/en/publications-and-reports/appeals/?ac=MDRBJ012&amp;at=0&amp;c=&amp;co=&amp;dt=1&amp;f=&amp;re=&amp;t=&amp;ti=&amp;zo=</t>
  </si>
  <si>
    <t>http://www.ifrc.org/en/publications-and-reports/appeals/?ac=MDRKE027&amp;at=0&amp;c=&amp;co=&amp;dt=1&amp;f=&amp;re=&amp;t=&amp;ti=&amp;zo=</t>
  </si>
  <si>
    <t>http://www.ifrc.org/en/publications-and-reports/appeals/?ac=MDRPK009&amp;at=0&amp;c=&amp;co=&amp;dt=1&amp;f=&amp;re=&amp;t=&amp;ti=&amp;zo=</t>
  </si>
  <si>
    <t>http://www.ifrc.org/en/publications-and-reports/appeals/?ac=MDRCM016&amp;at=0&amp;c=&amp;co=&amp;dt=1&amp;f=&amp;re=&amp;t=&amp;ti=&amp;zo=</t>
  </si>
  <si>
    <t>http://www.ifrc.org/en/publications-and-reports/appeals/?ac=MDRVN012&amp;at=0&amp;c=&amp;co=&amp;dt=1&amp;f=&amp;re=&amp;t=&amp;ti=&amp;zo=</t>
  </si>
  <si>
    <t>http://www.ifrc.org/en/publications-and-reports/appeals/?ac=MDRBG001&amp;at=0&amp;c=&amp;co=&amp;dt=1&amp;f=&amp;re=&amp;t=&amp;ti=&amp;zo=</t>
  </si>
  <si>
    <t>http://www.ifrc.org/en/publications-and-reports/appeals/?ac=MDRLA003&amp;at=0&amp;c=&amp;co=&amp;dt=1&amp;f=&amp;re=&amp;t=&amp;ti=&amp;zo=</t>
  </si>
  <si>
    <t>http://www.ifrc.org/en/publications-and-reports/appeals/?ac=MDRBJ013&amp;at=0&amp;c=&amp;co=&amp;dt=1&amp;f=&amp;re=&amp;t=&amp;ti=&amp;zo=</t>
  </si>
  <si>
    <t>http://www.ifrc.org/en/publications-and-reports/appeals/?ac=MDRPY015&amp;at=0&amp;c=&amp;co=&amp;dt=1&amp;f=&amp;re=&amp;t=&amp;ti=&amp;zo=</t>
  </si>
  <si>
    <t>http://www.ifrc.org/en/publications-and-reports/appeals/?ac=MDRIN013&amp;at=0&amp;c=&amp;co=&amp;dt=1&amp;f=&amp;re=&amp;t=&amp;ti=&amp;zo=</t>
  </si>
  <si>
    <t>http://www.ifrc.org/en/publications-and-reports/appeals/?ac=MDRPH013&amp;at=0&amp;c=&amp;co=&amp;dt=1&amp;f=&amp;re=&amp;t=&amp;ti=&amp;zo=</t>
  </si>
  <si>
    <t>http://www.ifrc.org/en/publications-and-reports/appeals/?ac=MDRET012&amp;at=0&amp;c=&amp;co=&amp;dt=1&amp;f=&amp;re=&amp;t=&amp;ti=&amp;zo=</t>
  </si>
  <si>
    <t>http://www.ifrc.org/en/publications-and-reports/appeals/?ac=MDRSS002&amp;at=0&amp;c=&amp;co=&amp;dt=1&amp;f=&amp;re=&amp;t=&amp;ti=&amp;zo=</t>
  </si>
  <si>
    <t>http://www.ifrc.org/en/publications-and-reports/appeals/?ac=MDRTG004&amp;at=0&amp;c=&amp;co=&amp;dt=1&amp;f=&amp;re=&amp;t=&amp;ti=&amp;zo=</t>
  </si>
  <si>
    <t>http://www.ifrc.org/en/publications-and-reports/appeals/?ac=MDRPH014&amp;at=0&amp;c=&amp;co=&amp;dt=1&amp;f=&amp;re=&amp;t=&amp;ti=&amp;zo=</t>
  </si>
  <si>
    <t>http://www.ifrc.org/en/publications-and-reports/appeals/?ac=MDRSO002&amp;at=0&amp;c=&amp;co=&amp;dt=1&amp;f=&amp;re=&amp;t=&amp;ti=&amp;zo=</t>
  </si>
  <si>
    <t>http://www.ifrc.org/en/publications-and-reports/appeals/?ac=MDRCM017&amp;at=0&amp;c=&amp;co=&amp;dt=1&amp;f=&amp;re=&amp;t=&amp;ti=&amp;zo=</t>
  </si>
  <si>
    <t>http://www.ifrc.org/en/publications-and-reports/appeals/?ac=MDR49008&amp;at=0&amp;c=&amp;co=&amp;dt=1&amp;f=&amp;re=&amp;t=&amp;ti=&amp;zo=</t>
  </si>
  <si>
    <t>http://www.ifrc.org/en/publications-and-reports/appeals/?ac=MDRZW008&amp;at=0&amp;c=&amp;co=&amp;dt=1&amp;f=&amp;re=&amp;t=&amp;ti=&amp;zo=</t>
  </si>
  <si>
    <t>http://www.ifrc.org/en/publications-and-reports/appeals/?ac=MDRUA007&amp;at=0&amp;c=&amp;co=&amp;dt=1&amp;f=&amp;re=&amp;t=&amp;ti=&amp;zo=</t>
  </si>
  <si>
    <t>http://www.ifrc.org/en/publications-and-reports/appeals/?ac=MDRIL001&amp;at=0&amp;c=&amp;co=&amp;dt=1&amp;f=&amp;re=&amp;t=&amp;ti=&amp;zo=</t>
  </si>
  <si>
    <t>http://www.ifrc.org/en/publications-and-reports/appeals/?ac=MDRPS008&amp;at=0&amp;c=&amp;co=&amp;dt=1&amp;f=&amp;re=&amp;t=&amp;ti=&amp;zo=</t>
  </si>
  <si>
    <t>http://www.ifrc.org/en/publications-and-reports/appeals/?ac=MDRCF017&amp;at=0&amp;c=&amp;co=&amp;dt=1&amp;f=&amp;re=&amp;t=&amp;ti=&amp;zo=</t>
  </si>
  <si>
    <t>Saint Lucia</t>
  </si>
  <si>
    <t>St Vincent and Grenadines</t>
  </si>
  <si>
    <t>Timor-Leste</t>
  </si>
  <si>
    <t>Pop Movement</t>
  </si>
  <si>
    <t>Iraq</t>
  </si>
  <si>
    <t>Slovenia</t>
  </si>
  <si>
    <t>Venezuela</t>
  </si>
  <si>
    <t>South Africa</t>
  </si>
  <si>
    <t>Liberia</t>
  </si>
  <si>
    <t>Solomon Island</t>
  </si>
  <si>
    <t>Guinea Bisau</t>
  </si>
  <si>
    <t>Cape Verde</t>
  </si>
  <si>
    <t>Maldives</t>
  </si>
  <si>
    <t>Malaysia</t>
  </si>
  <si>
    <t>Volcano</t>
  </si>
  <si>
    <t>Chemical spill</t>
  </si>
  <si>
    <t>Bus attack</t>
  </si>
  <si>
    <t>Water Crisis</t>
  </si>
  <si>
    <t>Typhoons Hagup</t>
  </si>
  <si>
    <t>Elections</t>
  </si>
  <si>
    <t>MDRLC002</t>
  </si>
  <si>
    <t>MDRVC002</t>
  </si>
  <si>
    <t>MDRSV006</t>
  </si>
  <si>
    <t>MDRSS003</t>
  </si>
  <si>
    <t>MDRMG010</t>
  </si>
  <si>
    <t>MDRBY004</t>
  </si>
  <si>
    <t>MDRTP003</t>
  </si>
  <si>
    <t>MDRET013</t>
  </si>
  <si>
    <t>MDRAM002</t>
  </si>
  <si>
    <t>MDRGN006</t>
  </si>
  <si>
    <t>MDRTZ015</t>
  </si>
  <si>
    <t>MDRIQ005</t>
  </si>
  <si>
    <t>MDRUG036</t>
  </si>
  <si>
    <t>MDRSC003</t>
  </si>
  <si>
    <t>MDRRS007</t>
  </si>
  <si>
    <t>MDRUG037</t>
  </si>
  <si>
    <t>MDRSI001</t>
  </si>
  <si>
    <t>MDRTD012</t>
  </si>
  <si>
    <t>MDRZW009</t>
  </si>
  <si>
    <t>MDRBI010</t>
  </si>
  <si>
    <t>MDRBO009</t>
  </si>
  <si>
    <t>MDRSD019</t>
  </si>
  <si>
    <t>MDRVE002</t>
  </si>
  <si>
    <t>MDRID009</t>
  </si>
  <si>
    <t>MDRZA006</t>
  </si>
  <si>
    <t>MDRGN007</t>
  </si>
  <si>
    <t>MDRYE004</t>
  </si>
  <si>
    <t>MDRKM005</t>
  </si>
  <si>
    <t>MDRCL009</t>
  </si>
  <si>
    <t>MDRSL005</t>
  </si>
  <si>
    <t>MDRLR001</t>
  </si>
  <si>
    <t>MDRKZ007</t>
  </si>
  <si>
    <t>MDRSN009</t>
  </si>
  <si>
    <t>MDRSB003</t>
  </si>
  <si>
    <t>MDRCL010</t>
  </si>
  <si>
    <t>MDRTJ017</t>
  </si>
  <si>
    <t>MDRCI006</t>
  </si>
  <si>
    <t>MDRML010</t>
  </si>
  <si>
    <t>MDRTJ018</t>
  </si>
  <si>
    <t>MDRNI006</t>
  </si>
  <si>
    <t>MDRNG015</t>
  </si>
  <si>
    <t>MDRRS008</t>
  </si>
  <si>
    <t>MDRAF002</t>
  </si>
  <si>
    <t>MDRTJ019</t>
  </si>
  <si>
    <t>MDRMW010</t>
  </si>
  <si>
    <t>MDRBA009</t>
  </si>
  <si>
    <t>MDRRS009</t>
  </si>
  <si>
    <t>MDRCD014</t>
  </si>
  <si>
    <t>MDRNG016</t>
  </si>
  <si>
    <t>MDRKE028</t>
  </si>
  <si>
    <t>MDRRU017</t>
  </si>
  <si>
    <t>MDRIQ006</t>
  </si>
  <si>
    <t>MDRPY016</t>
  </si>
  <si>
    <t>MDRKE029</t>
  </si>
  <si>
    <t>MDRHT011</t>
  </si>
  <si>
    <t>MDRSV007</t>
  </si>
  <si>
    <t>MDRPA010</t>
  </si>
  <si>
    <t>MDRPS009</t>
  </si>
  <si>
    <t>MDRGT006</t>
  </si>
  <si>
    <t>MDRCM018</t>
  </si>
  <si>
    <t>MDRPH015</t>
  </si>
  <si>
    <t>MDRNG017</t>
  </si>
  <si>
    <t>MDRLY001</t>
  </si>
  <si>
    <t>MDRBG002</t>
  </si>
  <si>
    <t>MDR60002</t>
  </si>
  <si>
    <t>MDRNP007</t>
  </si>
  <si>
    <t>MDRGH010</t>
  </si>
  <si>
    <t>MDRCM019</t>
  </si>
  <si>
    <t>MDRBJ014</t>
  </si>
  <si>
    <t>MDRTG005</t>
  </si>
  <si>
    <t>MDRCD015</t>
  </si>
  <si>
    <t>MDRCF018</t>
  </si>
  <si>
    <t>MDRKE030</t>
  </si>
  <si>
    <t>MDRCM020</t>
  </si>
  <si>
    <t>MDRBD014</t>
  </si>
  <si>
    <t>MDRSN010</t>
  </si>
  <si>
    <t>MDRPK010</t>
  </si>
  <si>
    <t>MDRTD013</t>
  </si>
  <si>
    <t>MDRNE013</t>
  </si>
  <si>
    <t>MDRGM009</t>
  </si>
  <si>
    <t>MDRIN014</t>
  </si>
  <si>
    <t>MDRKE031</t>
  </si>
  <si>
    <t>MDRSD020</t>
  </si>
  <si>
    <t>MDRRS010</t>
  </si>
  <si>
    <t>MDRHU003</t>
  </si>
  <si>
    <t>MDRGE009</t>
  </si>
  <si>
    <t>MDRGW00</t>
  </si>
  <si>
    <t>MDRHN008</t>
  </si>
  <si>
    <t>MDR42002</t>
  </si>
  <si>
    <t>MDRET014</t>
  </si>
  <si>
    <t>MDRBY005</t>
  </si>
  <si>
    <t>MDRNG018</t>
  </si>
  <si>
    <t>MDREC008</t>
  </si>
  <si>
    <t>MDRRU018</t>
  </si>
  <si>
    <t>MDRMA006</t>
  </si>
  <si>
    <t>MDRCV002</t>
  </si>
  <si>
    <t>MDRMV002</t>
  </si>
  <si>
    <t>MDRPH016</t>
  </si>
  <si>
    <t>MDRET015</t>
  </si>
  <si>
    <t>MDRNG019</t>
  </si>
  <si>
    <t>MDRNE014</t>
  </si>
  <si>
    <t>MDRMY002</t>
  </si>
  <si>
    <t>Lebanon</t>
  </si>
  <si>
    <t>Pacific Region</t>
  </si>
  <si>
    <t>Micronesia</t>
  </si>
  <si>
    <t>Italy</t>
  </si>
  <si>
    <t>Djibouti</t>
  </si>
  <si>
    <t>Extreme Weather Condition</t>
  </si>
  <si>
    <t>MDRLB005</t>
  </si>
  <si>
    <t>MDRZW010</t>
  </si>
  <si>
    <t>Election Prepardness</t>
  </si>
  <si>
    <t>MDRZM009</t>
  </si>
  <si>
    <t>MDRMK003</t>
  </si>
  <si>
    <t>Seasonal Flooding</t>
  </si>
  <si>
    <t>MDRMW011</t>
  </si>
  <si>
    <t>MDRMZ011</t>
  </si>
  <si>
    <t>Population Movement</t>
  </si>
  <si>
    <t>MDRTD014</t>
  </si>
  <si>
    <t>Cyclone Chedza</t>
  </si>
  <si>
    <t>MDRMG011</t>
  </si>
  <si>
    <t>Cold Wave</t>
  </si>
  <si>
    <t>MDRPS010</t>
  </si>
  <si>
    <t>MDRAL005</t>
  </si>
  <si>
    <t>MDRCM021</t>
  </si>
  <si>
    <t>Volcano Foro</t>
  </si>
  <si>
    <t>MDRMK004</t>
  </si>
  <si>
    <t>MDRKE033</t>
  </si>
  <si>
    <t>Manila Fire Incident</t>
  </si>
  <si>
    <t>MDRPH017</t>
  </si>
  <si>
    <t>MDRNG020</t>
  </si>
  <si>
    <t>Hail Storm</t>
  </si>
  <si>
    <t>MDRTZ016</t>
  </si>
  <si>
    <t>Election Preparedness</t>
  </si>
  <si>
    <t>MDRBO010</t>
  </si>
  <si>
    <t>Volcanic Eruption Prep. Resp.</t>
  </si>
  <si>
    <t>MDRCR012</t>
  </si>
  <si>
    <t>MDRAR008</t>
  </si>
  <si>
    <t>Tropical Cyclone Pam</t>
  </si>
  <si>
    <t>MDR55001</t>
  </si>
  <si>
    <t>Typhoon Maysak</t>
  </si>
  <si>
    <t>MDRPH018</t>
  </si>
  <si>
    <t>MDRFM001</t>
  </si>
  <si>
    <t>Garissa University  Attack</t>
  </si>
  <si>
    <t>MDRKE034</t>
  </si>
  <si>
    <t>MDRPE008</t>
  </si>
  <si>
    <t>MDRBI011</t>
  </si>
  <si>
    <t>MDRSD021</t>
  </si>
  <si>
    <t>MDRCL011</t>
  </si>
  <si>
    <t>Flash Floods</t>
  </si>
  <si>
    <t>MDRKZ008</t>
  </si>
  <si>
    <t>MDRRW011</t>
  </si>
  <si>
    <t>Foon Insecurity</t>
  </si>
  <si>
    <t>MDRSN011</t>
  </si>
  <si>
    <t>Yemeni Refugees</t>
  </si>
  <si>
    <t>MDRSO003</t>
  </si>
  <si>
    <t>Massive Forest Fire</t>
  </si>
  <si>
    <t>MDRRU019</t>
  </si>
  <si>
    <t>MDRIT002</t>
  </si>
  <si>
    <t>Berberati Storms</t>
  </si>
  <si>
    <t>MDRCF019</t>
  </si>
  <si>
    <t>MDRNP008</t>
  </si>
  <si>
    <t>Concepcion Storm</t>
  </si>
  <si>
    <t>MDRPY017</t>
  </si>
  <si>
    <t>MDRPE009</t>
  </si>
  <si>
    <t>MDRDJ002</t>
  </si>
  <si>
    <t>Measles &amp; Meningitis</t>
  </si>
  <si>
    <t>MDRNE015</t>
  </si>
  <si>
    <t>Storm Surge</t>
  </si>
  <si>
    <t>MDRSV008</t>
  </si>
  <si>
    <t>Burundi Refugees</t>
  </si>
  <si>
    <t>MDRRW012</t>
  </si>
  <si>
    <t>MDRGM010</t>
  </si>
  <si>
    <t>MDRMR007</t>
  </si>
  <si>
    <t>MDRTJ020</t>
  </si>
  <si>
    <t>MDRTZ017</t>
  </si>
  <si>
    <t>http://www.ifrc.org/en/publications-and-reports/appeals/?ac=MDRLC002&amp;at=0&amp;c=&amp;co=&amp;dt=1&amp;f=&amp;re=&amp;t=&amp;ti=&amp;zo=</t>
  </si>
  <si>
    <t>http://www.ifrc.org/en/publications-and-reports/appeals/?ac=MDRVC002&amp;at=0&amp;c=&amp;co=&amp;dt=1&amp;f=&amp;re=&amp;t=&amp;ti=&amp;zo=</t>
  </si>
  <si>
    <t>http://www.ifrc.org/en/publications-and-reports/appeals/?ac=MDRSV006&amp;at=0&amp;c=&amp;co=&amp;dt=1&amp;f=&amp;re=&amp;t=&amp;ti=&amp;zo=</t>
  </si>
  <si>
    <t>http://www.ifrc.org/en/publications-and-reports/appeals/?ac=MDRSS003&amp;at=0&amp;c=&amp;co=&amp;dt=1&amp;f=&amp;re=&amp;t=&amp;ti=&amp;zo=</t>
  </si>
  <si>
    <t>http://www.ifrc.org/en/publications-and-reports/appeals/?ac=MDRMG010&amp;at=0&amp;c=&amp;co=&amp;dt=1&amp;f=&amp;re=&amp;t=&amp;ti=&amp;zo=</t>
  </si>
  <si>
    <t>http://www.ifrc.org/en/publications-and-reports/appeals/?ac=MDRBY004&amp;at=0&amp;c=&amp;co=&amp;dt=1&amp;f=&amp;re=&amp;t=&amp;ti=&amp;zo=</t>
  </si>
  <si>
    <t>http://www.ifrc.org/en/publications-and-reports/appeals/?ac=MDRTP003&amp;at=0&amp;c=&amp;co=&amp;dt=1&amp;f=&amp;re=&amp;t=&amp;ti=&amp;zo=</t>
  </si>
  <si>
    <t>http://www.ifrc.org/en/publications-and-reports/appeals/?ac=MDRET013&amp;at=0&amp;c=&amp;co=&amp;dt=1&amp;f=&amp;re=&amp;t=&amp;ti=&amp;zo=</t>
  </si>
  <si>
    <t>http://www.ifrc.org/en/publications-and-reports/appeals/?ac=MDRAM002&amp;at=0&amp;c=&amp;co=&amp;dt=1&amp;f=&amp;re=&amp;t=&amp;ti=&amp;zo=</t>
  </si>
  <si>
    <t>http://www.ifrc.org/en/publications-and-reports/appeals/?ac=MDRGN006&amp;at=0&amp;c=&amp;co=&amp;dt=1&amp;f=&amp;re=&amp;t=&amp;ti=&amp;zo=</t>
  </si>
  <si>
    <t>http://www.ifrc.org/en/publications-and-reports/appeals/?ac=MDRTZ015&amp;at=0&amp;c=&amp;co=&amp;dt=1&amp;f=&amp;re=&amp;t=&amp;ti=&amp;zo=</t>
  </si>
  <si>
    <t>http://www.ifrc.org/en/publications-and-reports/appeals/?ac=MDRIQ005&amp;at=0&amp;c=&amp;co=&amp;dt=1&amp;f=&amp;re=&amp;t=&amp;ti=&amp;zo=</t>
  </si>
  <si>
    <t>Hepatitis E</t>
  </si>
  <si>
    <t>http://www.ifrc.org/en/publications-and-reports/appeals/?ac=MDRUG036&amp;at=0&amp;c=&amp;co=&amp;dt=1&amp;f=&amp;re=&amp;t=&amp;ti=&amp;zo=</t>
  </si>
  <si>
    <t>http://www.ifrc.org/en/publications-and-reports/appeals/?ac=MDRSC003&amp;at=0&amp;c=&amp;co=&amp;dt=1&amp;f=&amp;re=&amp;t=&amp;ti=&amp;zo=</t>
  </si>
  <si>
    <t>http://www.ifrc.org/en/publications-and-reports/appeals/?ac=MDRRS007&amp;at=0&amp;c=&amp;co=&amp;dt=1&amp;f=&amp;re=&amp;t=&amp;ti=&amp;zo=</t>
  </si>
  <si>
    <t>http://www.ifrc.org/en/publications-and-reports/appeals/?ac=MDRUG037&amp;at=0&amp;c=&amp;co=&amp;dt=1&amp;f=&amp;re=&amp;t=&amp;ti=&amp;zo=</t>
  </si>
  <si>
    <t>http://www.ifrc.org/en/publications-and-reports/appeals/?ac=MDRSI001&amp;at=0&amp;c=&amp;co=&amp;dt=1&amp;f=&amp;re=&amp;t=&amp;ti=&amp;zo=</t>
  </si>
  <si>
    <t>http://www.ifrc.org/en/publications-and-reports/appeals/?ac=MDRTD012&amp;at=0&amp;c=&amp;co=&amp;dt=1&amp;f=&amp;re=&amp;t=&amp;ti=&amp;zo=</t>
  </si>
  <si>
    <t>http://www.ifrc.org/en/publications-and-reports/appeals/?ac=MDRZW009&amp;at=0&amp;c=&amp;co=&amp;dt=1&amp;f=&amp;re=&amp;t=&amp;ti=&amp;zo=</t>
  </si>
  <si>
    <t>http://www.ifrc.org/en/publications-and-reports/appeals/?ac=MDRBI010&amp;at=0&amp;c=&amp;co=&amp;dt=1&amp;f=&amp;re=&amp;t=&amp;ti=&amp;zo=</t>
  </si>
  <si>
    <t>http://www.ifrc.org/en/publications-and-reports/appeals/?ac=MDRBO009&amp;at=0&amp;c=&amp;co=&amp;dt=1&amp;f=&amp;re=&amp;t=&amp;ti=&amp;zo=</t>
  </si>
  <si>
    <t>http://www.ifrc.org/en/publications-and-reports/appeals/?ac=MDRSD019&amp;at=0&amp;c=&amp;co=&amp;dt=1&amp;f=&amp;re=&amp;t=&amp;ti=&amp;zo=</t>
  </si>
  <si>
    <t>http://www.ifrc.org/en/publications-and-reports/appeals/?ac=MDRID009&amp;at=0&amp;c=&amp;co=&amp;dt=1&amp;f=&amp;re=&amp;t=&amp;ti=&amp;zo=</t>
  </si>
  <si>
    <t>http://www.ifrc.org/en/publications-and-reports/appeals/?ac=MDRZA006&amp;at=0&amp;c=&amp;co=&amp;dt=1&amp;f=&amp;re=&amp;t=&amp;ti=&amp;zo=</t>
  </si>
  <si>
    <t>http://www.ifrc.org/en/publications-and-reports/appeals/?ac=MDRGN007&amp;at=0&amp;c=&amp;co=&amp;dt=1&amp;f=&amp;re=&amp;t=&amp;ti=&amp;zo=</t>
  </si>
  <si>
    <t>http://www.ifrc.org/en/publications-and-reports/appeals/?ac=MDRYE004&amp;at=0&amp;c=&amp;co=&amp;dt=1&amp;f=&amp;re=&amp;t=&amp;ti=&amp;zo=</t>
  </si>
  <si>
    <t>http://www.ifrc.org/en/publications-and-reports/appeals/?ac=MDRKM005&amp;at=0&amp;c=&amp;co=&amp;dt=1&amp;f=&amp;re=&amp;t=&amp;ti=&amp;zo=</t>
  </si>
  <si>
    <t>http://www.ifrc.org/en/publications-and-reports/appeals/?ac=MDRCL009&amp;at=0&amp;c=&amp;co=&amp;dt=1&amp;f=&amp;re=&amp;t=&amp;ti=&amp;zo=</t>
  </si>
  <si>
    <t>http://www.ifrc.org/en/publications-and-reports/appeals/?ac=MDRSL005&amp;at=0&amp;c=&amp;co=&amp;dt=1&amp;f=&amp;re=&amp;t=&amp;ti=&amp;zo=</t>
  </si>
  <si>
    <t>http://www.ifrc.org/en/publications-and-reports/appeals/?ac=MDRLR001&amp;at=0&amp;c=&amp;co=&amp;dt=1&amp;f=&amp;re=&amp;t=&amp;ti=&amp;zo=</t>
  </si>
  <si>
    <t>http://www.ifrc.org/en/publications-and-reports/appeals/?ac=MDRKZ007&amp;at=0&amp;c=&amp;co=&amp;dt=1&amp;f=&amp;re=&amp;t=&amp;ti=&amp;zo=</t>
  </si>
  <si>
    <t>http://www.ifrc.org/en/publications-and-reports/appeals/?ac=MDRSN009&amp;at=0&amp;c=&amp;co=&amp;dt=1&amp;f=&amp;re=&amp;t=&amp;ti=&amp;zo=</t>
  </si>
  <si>
    <t>http://www.ifrc.org/en/publications-and-reports/appeals/?ac=MDRSB003&amp;at=0&amp;c=&amp;co=&amp;dt=1&amp;f=&amp;re=&amp;t=&amp;ti=&amp;zo=</t>
  </si>
  <si>
    <t>http://www.ifrc.org/en/publications-and-reports/appeals/?ac=MDRTJ017&amp;at=0&amp;c=&amp;co=&amp;dt=1&amp;f=&amp;re=&amp;t=&amp;ti=&amp;zo=</t>
  </si>
  <si>
    <t>http://www.ifrc.org/en/publications-and-reports/appeals/?ac=MDRML010&amp;at=0&amp;c=&amp;co=&amp;dt=1&amp;f=&amp;re=&amp;t=&amp;ti=&amp;zo=</t>
  </si>
  <si>
    <t>http://www.ifrc.org/en/publications-and-reports/appeals/?ac=MDRCI006&amp;at=0&amp;c=&amp;co=&amp;dt=1&amp;f=&amp;re=&amp;t=&amp;ti=&amp;zo=</t>
  </si>
  <si>
    <t>http://www.ifrc.org/en/publications-and-reports/appeals/</t>
  </si>
  <si>
    <t>http://www.ifrc.org/en/publications-and-reports/appeals/?ac=MDRNI006&amp;at=0&amp;c=&amp;co=&amp;dt=1&amp;f=&amp;re=&amp;t=&amp;ti=&amp;zo=</t>
  </si>
  <si>
    <t>http://www.ifrc.org/en/publications-and-reports/appeals/?ac=MDRNG015&amp;at=0&amp;c=&amp;co=&amp;dt=1&amp;f=&amp;re=&amp;t=&amp;ti=&amp;zo=</t>
  </si>
  <si>
    <t>http://www.ifrc.org/en/publications-and-reports/appeals/?ac=MDRRS008&amp;at=0&amp;c=&amp;co=&amp;dt=1&amp;f=&amp;re=&amp;t=&amp;ti=&amp;zo=</t>
  </si>
  <si>
    <t>http://www.ifrc.org/en/publications-and-reports/appeals/?ac=MDRAF002&amp;at=0&amp;c=&amp;co=&amp;dt=1&amp;f=&amp;re=&amp;t=&amp;ti=&amp;zo=</t>
  </si>
  <si>
    <t>http://www.ifrc.org/en/publications-and-reports/appeals/?ac=MDRTJ019&amp;at=0&amp;c=&amp;co=&amp;dt=1&amp;f=&amp;re=&amp;t=&amp;ti=&amp;zo=</t>
  </si>
  <si>
    <t>http://www.ifrc.org/en/publications-and-reports/appeals/?ac=MDRMW010&amp;at=0&amp;c=&amp;co=&amp;dt=1&amp;f=&amp;re=&amp;t=&amp;ti=&amp;zo=</t>
  </si>
  <si>
    <t>http://www.ifrc.org/en/publications-and-reports/appeals/?ac=MDRBA009&amp;at=0&amp;c=&amp;co=&amp;dt=1&amp;f=&amp;re=&amp;t=&amp;ti=&amp;zo=</t>
  </si>
  <si>
    <t>http://www.ifrc.org/en/publications-and-reports/appeals/?ac=MDRRS009&amp;at=0&amp;c=&amp;co=&amp;dt=1&amp;f=&amp;re=&amp;t=&amp;ti=&amp;zo=</t>
  </si>
  <si>
    <t>http://www.ifrc.org/en/publications-and-reports/appeals/?ac=MDRCD014&amp;at=0&amp;c=&amp;co=&amp;dt=1&amp;f=&amp;re=&amp;t=&amp;ti=&amp;zo=</t>
  </si>
  <si>
    <t>http://www.ifrc.org/en/publications-and-reports/appeals/?ac=MDRNG016&amp;at=0&amp;c=&amp;co=&amp;dt=1&amp;f=&amp;re=&amp;t=&amp;ti=&amp;zo=</t>
  </si>
  <si>
    <t>http://www.ifrc.org/en/publications-and-reports/appeals/?ac=MDRKE028&amp;at=0&amp;c=&amp;co=&amp;dt=1&amp;f=&amp;re=&amp;t=&amp;ti=&amp;zo=</t>
  </si>
  <si>
    <t>http://www.ifrc.org/en/publications-and-reports/appeals/?ac=MDRRU017&amp;at=0&amp;c=&amp;co=&amp;dt=1&amp;f=&amp;re=&amp;t=&amp;ti=&amp;zo=</t>
  </si>
  <si>
    <t>http://www.ifrc.org/en/publications-and-reports/appeals/?ac=MDRIQ006&amp;at=0&amp;c=&amp;co=&amp;dt=1&amp;f=&amp;re=&amp;t=&amp;ti=&amp;zo=</t>
  </si>
  <si>
    <t>http://www.ifrc.org/en/publications-and-reports/appeals/?ac=MDRPY016&amp;at=0&amp;c=&amp;co=&amp;dt=1&amp;f=&amp;re=&amp;t=&amp;ti=&amp;zo=</t>
  </si>
  <si>
    <t>http://www.ifrc.org/en/publications-and-reports/appeals/?ac=MDRKE029&amp;at=0&amp;c=&amp;co=&amp;dt=1&amp;f=&amp;re=&amp;t=&amp;ti=&amp;zo=</t>
  </si>
  <si>
    <t>http://www.ifrc.org/en/publications-and-reports/appeals/?ac=MDRHT011&amp;at=0&amp;c=&amp;co=&amp;dt=1&amp;f=&amp;re=&amp;t=&amp;ti=&amp;zo=</t>
  </si>
  <si>
    <t>http://www.ifrc.org/en/publications-and-reports/appeals/?ac=MDRSV007&amp;at=0&amp;c=&amp;co=&amp;dt=1&amp;f=&amp;re=&amp;t=&amp;ti=&amp;zo=</t>
  </si>
  <si>
    <t>http://www.ifrc.org/en/publications-and-reports/appeals/?ac=MDRPA010&amp;at=0&amp;c=&amp;co=&amp;dt=1&amp;f=&amp;re=&amp;t=&amp;ti=&amp;zo=</t>
  </si>
  <si>
    <t>http://www.ifrc.org/en/publications-and-reports/appeals/?ac=MDRPS009&amp;at=0&amp;c=&amp;co=&amp;dt=1&amp;f=&amp;re=&amp;t=&amp;ti=&amp;zo=</t>
  </si>
  <si>
    <t>http://www.ifrc.org/en/publications-and-reports/appeals/?ac=MDRGT006&amp;at=0&amp;c=&amp;co=&amp;dt=1&amp;f=&amp;re=&amp;t=&amp;ti=&amp;zo=</t>
  </si>
  <si>
    <t>http://www.ifrc.org/en/publications-and-reports/appeals/?ac=MDRCM018&amp;at=0&amp;c=&amp;co=&amp;dt=1&amp;f=&amp;re=&amp;t=&amp;ti=&amp;zo=</t>
  </si>
  <si>
    <t>http://www.ifrc.org/en/publications-and-reports/appeals/?ac=MDRPH015&amp;at=0&amp;c=&amp;co=&amp;dt=1&amp;f=&amp;re=&amp;t=&amp;ti=&amp;zo=</t>
  </si>
  <si>
    <t>http://www.ifrc.org/en/publications-and-reports/appeals/?ac=MDRNG017&amp;at=0&amp;c=&amp;co=&amp;dt=1&amp;f=&amp;re=&amp;t=&amp;ti=&amp;zo=</t>
  </si>
  <si>
    <t>http://www.ifrc.org/en/publications-and-reports/appeals/?ac=MDRLY001&amp;at=0&amp;c=&amp;co=&amp;dt=1&amp;f=&amp;re=&amp;t=&amp;ti=&amp;zo=</t>
  </si>
  <si>
    <t>http://www.ifrc.org/en/publications-and-reports/appeals/?ac=MDRBG002&amp;at=0&amp;c=&amp;co=&amp;dt=1&amp;f=&amp;re=&amp;t=&amp;ti=&amp;zo=</t>
  </si>
  <si>
    <t>http://www.ifrc.org/en/publications-and-reports/appeals/?ac=MDR60002&amp;at=0&amp;c=&amp;co=&amp;dt=1&amp;f=&amp;re=&amp;t=&amp;ti=&amp;zo=</t>
  </si>
  <si>
    <t>http://www.ifrc.org/en/publications-and-reports/appeals/?ac=MDRNP007&amp;at=0&amp;c=&amp;co=&amp;dt=1&amp;f=&amp;re=&amp;t=&amp;ti=&amp;zo=</t>
  </si>
  <si>
    <t>153 701</t>
  </si>
  <si>
    <t>32 713</t>
  </si>
  <si>
    <t>30 093</t>
  </si>
  <si>
    <t>http://www.ifrc.org/en/publications-and-reports/appeals/?ac=MDRGH010&amp;at=0&amp;c=&amp;co=&amp;dt=1&amp;f=&amp;re=&amp;t=&amp;ti=&amp;zo=</t>
  </si>
  <si>
    <t>http://www.ifrc.org/en/publications-and-reports/appeals/?ac=MDRCM019&amp;at=0&amp;c=&amp;co=&amp;dt=1&amp;f=&amp;re=&amp;t=&amp;ti=&amp;zo=</t>
  </si>
  <si>
    <t>http://www.ifrc.org/en/publications-and-reports/appeals/?ac=MDRBJ014&amp;at=0&amp;c=&amp;co=&amp;dt=1&amp;f=&amp;re=&amp;t=&amp;ti=&amp;zo=</t>
  </si>
  <si>
    <t>http://www.ifrc.org/en/publications-and-reports/appeals/?ac=MDRTG005&amp;at=0&amp;c=&amp;co=&amp;dt=1&amp;f=&amp;re=&amp;t=&amp;ti=&amp;zo=</t>
  </si>
  <si>
    <t>http://www.ifrc.org/en/publications-and-reports/appeals/?ac=MDRCD015&amp;at=0&amp;c=&amp;co=&amp;dt=1&amp;f=&amp;re=&amp;t=&amp;ti=&amp;zo=</t>
  </si>
  <si>
    <t>http://www.ifrc.org/en/publications-and-reports/appeals/?ac=MDRCF018&amp;at=0&amp;c=&amp;co=&amp;dt=1&amp;f=&amp;re=&amp;t=&amp;ti=&amp;zo=</t>
  </si>
  <si>
    <t>http://www.ifrc.org/en/publications-and-reports/appeals/?ac=MDRKE030&amp;at=0&amp;c=&amp;co=&amp;dt=1&amp;f=&amp;re=&amp;t=&amp;ti=&amp;zo=</t>
  </si>
  <si>
    <t>http://www.ifrc.org/en/publications-and-reports/appeals/?ac=MDRCM020&amp;at=0&amp;c=&amp;co=&amp;dt=1&amp;f=&amp;re=&amp;t=&amp;ti=&amp;zo=</t>
  </si>
  <si>
    <t>http://www.ifrc.org/en/publications-and-reports/appeals/?ac=MDRBD014&amp;at=0&amp;c=&amp;co=&amp;dt=1&amp;f=&amp;re=&amp;t=&amp;ti=&amp;zo=</t>
  </si>
  <si>
    <t>http://www.ifrc.org/en/publications-and-reports/appeals/?ac=MDRSN010&amp;at=0&amp;c=&amp;co=&amp;dt=1&amp;f=&amp;re=&amp;t=&amp;ti=&amp;zo=</t>
  </si>
  <si>
    <t>http://www.ifrc.org/en/publications-and-reports/appeals/?ac=MDRPK010&amp;at=0&amp;c=&amp;co=&amp;dt=1&amp;f=&amp;re=&amp;t=&amp;ti=&amp;zo=</t>
  </si>
  <si>
    <t>http://www.ifrc.org/en/publications-and-reports/appeals/?ac=MDRTD013&amp;at=0&amp;c=&amp;co=&amp;dt=1&amp;f=&amp;re=&amp;t=&amp;ti=&amp;zo=</t>
  </si>
  <si>
    <t>http://www.ifrc.org/en/publications-and-reports/appeals/?ac=MDRNE013&amp;at=0&amp;c=&amp;co=&amp;dt=1&amp;f=&amp;re=&amp;t=&amp;ti=&amp;zo=</t>
  </si>
  <si>
    <t>http://www.ifrc.org/en/publications-and-reports/appeals/?ac=MDRGM009&amp;at=0&amp;c=&amp;co=&amp;dt=1&amp;f=&amp;re=&amp;t=&amp;ti=&amp;zo=</t>
  </si>
  <si>
    <t>http://www.ifrc.org/en/publications-and-reports/appeals/?ac=MDRIN014&amp;at=0&amp;c=&amp;co=&amp;dt=1&amp;f=&amp;re=&amp;t=&amp;ti=&amp;zo=</t>
  </si>
  <si>
    <t>WatSan HP HR 1</t>
  </si>
  <si>
    <t>http://www.ifrc.org/en/publications-and-reports/appeals/?ac=MDRKE031&amp;at=0&amp;c=&amp;co=&amp;dt=1&amp;f=&amp;re=&amp;t=&amp;ti=&amp;zo=</t>
  </si>
  <si>
    <t>http://www.ifrc.org/en/publications-and-reports/appeals/?ac=MDRSD020&amp;at=0&amp;c=&amp;co=&amp;dt=1&amp;f=&amp;re=&amp;t=&amp;ti=&amp;zo=</t>
  </si>
  <si>
    <t>http://www.ifrc.org/en/publications-and-reports/appeals/?ac=MDRRS010&amp;at=0&amp;c=&amp;co=&amp;dt=1&amp;f=&amp;re=&amp;t=&amp;ti=&amp;zo=</t>
  </si>
  <si>
    <t>http://www.ifrc.org/en/publications-and-reports/appeals/?ac=MDRHU003&amp;at=0&amp;c=&amp;co=&amp;dt=1&amp;f=&amp;re=&amp;t=&amp;ti=&amp;zo=</t>
  </si>
  <si>
    <t>http://www.ifrc.org/en/publications-and-reports/appeals/?ac=MDRGE009&amp;at=0&amp;c=&amp;co=&amp;dt=1&amp;f=&amp;re=&amp;t=&amp;ti=&amp;zo=</t>
  </si>
  <si>
    <t>http://www.ifrc.org/en/publications-and-reports/appeals/?ac=MDRGW00&amp;at=0&amp;c=&amp;co=&amp;dt=1&amp;f=&amp;re=&amp;t=&amp;ti=&amp;zo=</t>
  </si>
  <si>
    <t>http://www.ifrc.org/en/publications-and-reports/appeals/?ac=MDRHN008&amp;at=0&amp;c=&amp;co=&amp;dt=1&amp;f=&amp;re=&amp;t=&amp;ti=&amp;zo=</t>
  </si>
  <si>
    <t>http://www.ifrc.org/en/publications-and-reports/appeals/?ac=MDR42002&amp;at=0&amp;c=&amp;co=&amp;dt=1&amp;f=&amp;re=&amp;t=&amp;ti=&amp;zo=</t>
  </si>
  <si>
    <t>http://www.ifrc.org/en/publications-and-reports/appeals/?ac=MDRET014&amp;at=0&amp;c=&amp;co=&amp;dt=1&amp;f=&amp;re=&amp;t=&amp;ti=&amp;zo=</t>
  </si>
  <si>
    <t>http://www.ifrc.org/en/publications-and-reports/appeals/?ac=MDRBY005&amp;at=0&amp;c=&amp;co=&amp;dt=1&amp;f=&amp;re=&amp;t=&amp;ti=&amp;zo=</t>
  </si>
  <si>
    <t>http://www.ifrc.org/en/publications-and-reports/appeals/?ac=MDRNG018&amp;at=0&amp;c=&amp;co=&amp;dt=1&amp;f=&amp;re=&amp;t=&amp;ti=&amp;zo=</t>
  </si>
  <si>
    <t>http://www.ifrc.org/en/publications-and-reports/appeals/?ac=MDREC008&amp;at=0&amp;c=&amp;co=&amp;dt=1&amp;f=&amp;re=&amp;t=&amp;ti=&amp;zo=</t>
  </si>
  <si>
    <t>http://www.ifrc.org/en/publications-and-reports/appeals/?ac=MDRRU018&amp;at=0&amp;c=&amp;co=&amp;dt=1&amp;f=&amp;re=&amp;t=&amp;ti=&amp;zo=</t>
  </si>
  <si>
    <t>http://www.ifrc.org/en/publications-and-reports/appeals/?ac=MDRMA006&amp;at=0&amp;c=&amp;co=&amp;dt=1&amp;f=&amp;re=&amp;t=&amp;ti=&amp;zo=</t>
  </si>
  <si>
    <t>http://www.ifrc.org/en/publications-and-reports/appeals/?ac=MDRCV002&amp;at=0&amp;c=&amp;co=&amp;dt=1&amp;f=&amp;re=&amp;t=&amp;ti=&amp;zo=</t>
  </si>
  <si>
    <t>http://www.ifrc.org/en/publications-and-reports/appeals/?ac=MDRMV002&amp;at=0&amp;c=&amp;co=&amp;dt=1&amp;f=&amp;re=&amp;t=&amp;ti=&amp;zo=</t>
  </si>
  <si>
    <t>http://www.ifrc.org/en/publications-and-reports/appeals/?ac=MDRPH016&amp;at=0&amp;c=&amp;co=&amp;dt=1&amp;f=&amp;re=&amp;t=&amp;ti=&amp;zo=</t>
  </si>
  <si>
    <t>http://www.ifrc.org/en/publications-and-reports/appeals/?ac=MDRET015&amp;at=0&amp;c=&amp;co=&amp;dt=1&amp;f=&amp;re=&amp;t=&amp;ti=&amp;zo=</t>
  </si>
  <si>
    <t>http://www.ifrc.org/en/publications-and-reports/appeals/?ac=MDRNG019&amp;at=0&amp;c=&amp;co=&amp;dt=1&amp;f=&amp;re=&amp;t=&amp;ti=&amp;zo=</t>
  </si>
  <si>
    <t>http://www.ifrc.org/en/publications-and-reports/appeals/?ac=MDRMY002&amp;at=0&amp;c=&amp;co=&amp;dt=1&amp;f=&amp;re=&amp;t=&amp;ti=&amp;zo=</t>
  </si>
  <si>
    <t>http://www.ifrc.org/en/publications-and-reports/appeals/?ac=MDRZW010&amp;at=0&amp;c=&amp;co=&amp;dt=1&amp;f=&amp;re=&amp;t=&amp;ti=&amp;zo=</t>
  </si>
  <si>
    <t>http://www.ifrc.org/en/publications-and-reports/appeals/?ac=MDRZM009&amp;at=0&amp;c=&amp;co=&amp;dt=1&amp;f=&amp;re=&amp;t=&amp;ti=&amp;zo=</t>
  </si>
  <si>
    <t>http://www.ifrc.org/en/publications-and-reports/appeals/?ac=MDRMK003&amp;at=0&amp;c=&amp;co=&amp;dt=1&amp;f=&amp;re=&amp;t=&amp;ti=&amp;zo=</t>
  </si>
  <si>
    <t>http://www.ifrc.org/en/publications-and-reports/appeals/?ac=MDRMW011&amp;at=0&amp;c=&amp;co=&amp;dt=1&amp;f=&amp;re=&amp;t=&amp;ti=&amp;zo=</t>
  </si>
  <si>
    <t>http://www.ifrc.org/en/publications-and-reports/appeals/?ac=MDRPS010&amp;at=0&amp;c=&amp;co=&amp;dt=1&amp;f=&amp;re=&amp;t=&amp;ti=&amp;zo=</t>
  </si>
  <si>
    <t>Greece</t>
  </si>
  <si>
    <t>n/a</t>
  </si>
  <si>
    <t>Epidemics</t>
  </si>
  <si>
    <t>MDRGH011</t>
  </si>
  <si>
    <t>MDRMK005</t>
  </si>
  <si>
    <t>MDRHT012</t>
  </si>
  <si>
    <t>MDRSS004</t>
  </si>
  <si>
    <t>http://www.ifrc.org/en/publications-and-reports/appeals/?ac=MDRSO003&amp;at=0&amp;c=&amp;co=&amp;dt=1&amp;f=&amp;re=&amp;t=&amp;ti=&amp;zo=</t>
  </si>
  <si>
    <t>608*5</t>
  </si>
  <si>
    <t>500*5</t>
  </si>
  <si>
    <t>160*20</t>
  </si>
  <si>
    <t>12000*5</t>
  </si>
  <si>
    <t>55200 (included clorinated wells)</t>
  </si>
  <si>
    <t xml:space="preserve"> </t>
  </si>
  <si>
    <t>52000 (includes 110*400 from clorine disinfected wells)</t>
  </si>
  <si>
    <t>91296*5</t>
  </si>
  <si>
    <t xml:space="preserve">5356*5 as well as 259*400 (wells clorinated) </t>
  </si>
  <si>
    <t>42000*5</t>
  </si>
  <si>
    <t>1800*5</t>
  </si>
  <si>
    <t>2140*5</t>
  </si>
  <si>
    <t xml:space="preserve">500*5 (hygiene kits) </t>
  </si>
  <si>
    <t>8700 (includes 1200*5 from bleach distributed)</t>
  </si>
  <si>
    <t>195*5</t>
  </si>
  <si>
    <t>349*5</t>
  </si>
  <si>
    <t>1527*5</t>
  </si>
  <si>
    <t>849*5</t>
  </si>
  <si>
    <t>1125*5</t>
  </si>
  <si>
    <t>400*5</t>
  </si>
  <si>
    <t>210*5</t>
  </si>
  <si>
    <t>1200*5</t>
  </si>
  <si>
    <t>1604*5</t>
  </si>
  <si>
    <t>880*5</t>
  </si>
  <si>
    <t>(5000 litre tank installed by NRC)</t>
  </si>
  <si>
    <t>673*5</t>
  </si>
  <si>
    <t>6000*5 (also 38600 from moblie cinemas)</t>
  </si>
  <si>
    <t>8000*5</t>
  </si>
  <si>
    <t>38953*5</t>
  </si>
  <si>
    <t>10000*5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</si>
</sst>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dd\/mm\/yyyy"/>
    <numFmt numFmtId="166" formatCode="_-* #,##0_-;\-* #,##0_-;_-* &quot;-&quot;??_-;_-@_-"/>
    <numFmt numFmtId="167" formatCode="0.0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7">
    <xf numFmtId="0" fontId="0" fillId="0" borderId="0" xfId="0"/>
    <xf numFmtId="0" fontId="7" fillId="7" borderId="1" xfId="0" applyFont="1" applyFill="1" applyBorder="1" applyAlignment="1">
      <alignment horizontal="left" vertical="center"/>
    </xf>
    <xf numFmtId="1" fontId="7" fillId="5" borderId="1" xfId="0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" fontId="7" fillId="4" borderId="1" xfId="0" applyNumberFormat="1" applyFont="1" applyFill="1" applyBorder="1" applyAlignment="1">
      <alignment horizontal="left" vertical="center" wrapText="1"/>
    </xf>
    <xf numFmtId="1" fontId="7" fillId="4" borderId="1" xfId="0" applyNumberFormat="1" applyFont="1" applyFill="1" applyBorder="1" applyAlignment="1">
      <alignment horizontal="left" vertical="center"/>
    </xf>
    <xf numFmtId="1" fontId="7" fillId="5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" fontId="7" fillId="6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/>
    </xf>
    <xf numFmtId="0" fontId="7" fillId="0" borderId="0" xfId="0" applyFont="1"/>
    <xf numFmtId="0" fontId="8" fillId="7" borderId="1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2" fontId="7" fillId="5" borderId="5" xfId="0" applyNumberFormat="1" applyFont="1" applyFill="1" applyBorder="1" applyAlignment="1">
      <alignment horizontal="left" vertical="center"/>
    </xf>
    <xf numFmtId="1" fontId="7" fillId="4" borderId="5" xfId="0" applyNumberFormat="1" applyFont="1" applyFill="1" applyBorder="1" applyAlignment="1">
      <alignment horizontal="left" vertical="center"/>
    </xf>
    <xf numFmtId="0" fontId="6" fillId="0" borderId="0" xfId="0" applyFont="1" applyBorder="1"/>
    <xf numFmtId="0" fontId="7" fillId="6" borderId="14" xfId="0" applyFont="1" applyFill="1" applyBorder="1" applyAlignment="1">
      <alignment vertical="top" wrapText="1"/>
    </xf>
    <xf numFmtId="0" fontId="7" fillId="6" borderId="2" xfId="0" applyFont="1" applyFill="1" applyBorder="1" applyAlignment="1">
      <alignment vertical="top" wrapText="1"/>
    </xf>
    <xf numFmtId="0" fontId="8" fillId="7" borderId="1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left" vertical="center"/>
    </xf>
    <xf numFmtId="49" fontId="0" fillId="0" borderId="0" xfId="0" applyNumberFormat="1"/>
    <xf numFmtId="0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/>
    <xf numFmtId="166" fontId="6" fillId="0" borderId="0" xfId="18" applyNumberFormat="1" applyFont="1"/>
    <xf numFmtId="166" fontId="5" fillId="0" borderId="0" xfId="18" applyNumberFormat="1" applyFont="1" applyFill="1" applyBorder="1" applyAlignment="1">
      <alignment horizontal="right"/>
    </xf>
    <xf numFmtId="166" fontId="7" fillId="4" borderId="1" xfId="18" applyNumberFormat="1" applyFont="1" applyFill="1" applyBorder="1" applyAlignment="1">
      <alignment horizontal="left" vertical="center"/>
    </xf>
    <xf numFmtId="166" fontId="0" fillId="0" borderId="0" xfId="18" applyNumberFormat="1" applyFont="1"/>
    <xf numFmtId="166" fontId="7" fillId="5" borderId="1" xfId="18" applyNumberFormat="1" applyFont="1" applyFill="1" applyBorder="1" applyAlignment="1">
      <alignment horizontal="left" vertical="center"/>
    </xf>
    <xf numFmtId="166" fontId="7" fillId="4" borderId="1" xfId="18" applyNumberFormat="1" applyFont="1" applyFill="1" applyBorder="1" applyAlignment="1">
      <alignment horizontal="center" vertical="center" wrapText="1"/>
    </xf>
    <xf numFmtId="166" fontId="7" fillId="6" borderId="1" xfId="18" applyNumberFormat="1" applyFont="1" applyFill="1" applyBorder="1" applyAlignment="1">
      <alignment horizontal="left" vertical="center" wrapText="1"/>
    </xf>
    <xf numFmtId="166" fontId="7" fillId="4" borderId="1" xfId="18" applyNumberFormat="1" applyFont="1" applyFill="1" applyBorder="1" applyAlignment="1">
      <alignment horizontal="left" vertical="center" wrapText="1"/>
    </xf>
    <xf numFmtId="166" fontId="7" fillId="6" borderId="1" xfId="18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/>
    </xf>
    <xf numFmtId="2" fontId="7" fillId="4" borderId="5" xfId="0" applyNumberFormat="1" applyFont="1" applyFill="1" applyBorder="1" applyAlignment="1">
      <alignment horizontal="left" vertical="center"/>
    </xf>
    <xf numFmtId="2" fontId="0" fillId="0" borderId="0" xfId="0" applyNumberFormat="1"/>
    <xf numFmtId="167" fontId="7" fillId="5" borderId="5" xfId="0" applyNumberFormat="1" applyFont="1" applyFill="1" applyBorder="1" applyAlignment="1">
      <alignment horizontal="left" vertical="center"/>
    </xf>
    <xf numFmtId="167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167" fontId="6" fillId="0" borderId="0" xfId="0" applyNumberFormat="1" applyFont="1"/>
    <xf numFmtId="2" fontId="6" fillId="0" borderId="0" xfId="0" applyNumberFormat="1" applyFont="1"/>
    <xf numFmtId="166" fontId="6" fillId="0" borderId="0" xfId="0" applyNumberFormat="1" applyFont="1"/>
    <xf numFmtId="49" fontId="6" fillId="0" borderId="0" xfId="0" applyNumberFormat="1" applyFont="1"/>
    <xf numFmtId="0" fontId="6" fillId="0" borderId="0" xfId="0" applyFont="1" applyAlignment="1">
      <alignment horizontal="center"/>
    </xf>
    <xf numFmtId="166" fontId="6" fillId="0" borderId="0" xfId="18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49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center"/>
    </xf>
    <xf numFmtId="49" fontId="7" fillId="2" borderId="15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right"/>
    </xf>
    <xf numFmtId="166" fontId="5" fillId="0" borderId="0" xfId="18" applyNumberFormat="1" applyFont="1" applyFill="1" applyAlignment="1">
      <alignment horizontal="right"/>
    </xf>
    <xf numFmtId="166" fontId="7" fillId="5" borderId="1" xfId="18" applyNumberFormat="1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/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14" fontId="6" fillId="0" borderId="0" xfId="0" applyNumberFormat="1" applyFont="1"/>
    <xf numFmtId="49" fontId="7" fillId="2" borderId="15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66" fontId="6" fillId="0" borderId="0" xfId="18" applyNumberFormat="1" applyFont="1" applyFill="1" applyBorder="1"/>
    <xf numFmtId="3" fontId="6" fillId="0" borderId="0" xfId="0" applyNumberFormat="1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/>
    <xf numFmtId="3" fontId="0" fillId="0" borderId="0" xfId="0" applyNumberFormat="1"/>
    <xf numFmtId="0" fontId="1" fillId="0" borderId="0" xfId="0" applyFont="1"/>
    <xf numFmtId="166" fontId="1" fillId="0" borderId="0" xfId="18" applyNumberFormat="1" applyFont="1"/>
    <xf numFmtId="166" fontId="0" fillId="0" borderId="0" xfId="0" applyNumberFormat="1"/>
    <xf numFmtId="0" fontId="1" fillId="0" borderId="0" xfId="3" applyFill="1" applyBorder="1" applyAlignment="1" applyProtection="1">
      <alignment vertical="center"/>
      <protection locked="0"/>
    </xf>
    <xf numFmtId="14" fontId="1" fillId="0" borderId="0" xfId="3" applyNumberFormat="1" applyFill="1" applyBorder="1" applyAlignment="1" applyProtection="1">
      <alignment horizontal="center" vertical="center"/>
      <protection locked="0"/>
    </xf>
    <xf numFmtId="0" fontId="1" fillId="0" borderId="0" xfId="3" applyFont="1" applyFill="1" applyBorder="1" applyAlignment="1" applyProtection="1">
      <alignment vertical="center"/>
      <protection locked="0"/>
    </xf>
    <xf numFmtId="0" fontId="1" fillId="0" borderId="0" xfId="3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/>
    </xf>
    <xf numFmtId="14" fontId="1" fillId="0" borderId="0" xfId="3" applyNumberFormat="1" applyFill="1" applyBorder="1" applyAlignment="1" applyProtection="1">
      <alignment vertical="center"/>
      <protection locked="0"/>
    </xf>
    <xf numFmtId="3" fontId="1" fillId="0" borderId="0" xfId="3" applyNumberFormat="1" applyFill="1" applyBorder="1" applyAlignment="1" applyProtection="1">
      <alignment horizontal="center" vertical="center"/>
      <protection locked="0"/>
    </xf>
    <xf numFmtId="3" fontId="1" fillId="0" borderId="0" xfId="3" applyNumberFormat="1" applyFont="1" applyFill="1" applyBorder="1" applyAlignment="1" applyProtection="1">
      <alignment vertical="center"/>
      <protection locked="0"/>
    </xf>
    <xf numFmtId="14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1" fontId="7" fillId="5" borderId="1" xfId="0" applyNumberFormat="1" applyFont="1" applyFill="1" applyBorder="1" applyAlignment="1">
      <alignment vertical="center"/>
    </xf>
    <xf numFmtId="3" fontId="0" fillId="0" borderId="0" xfId="0" applyNumberFormat="1" applyAlignment="1"/>
    <xf numFmtId="166" fontId="6" fillId="0" borderId="0" xfId="18" applyNumberFormat="1" applyFont="1" applyFill="1" applyBorder="1" applyAlignment="1"/>
    <xf numFmtId="166" fontId="6" fillId="0" borderId="0" xfId="18" applyNumberFormat="1" applyFont="1" applyAlignment="1"/>
    <xf numFmtId="0" fontId="10" fillId="0" borderId="0" xfId="19"/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1" fontId="7" fillId="5" borderId="10" xfId="0" applyNumberFormat="1" applyFont="1" applyFill="1" applyBorder="1" applyAlignment="1">
      <alignment horizontal="center" vertical="center" wrapText="1"/>
    </xf>
    <xf numFmtId="1" fontId="7" fillId="5" borderId="11" xfId="0" applyNumberFormat="1" applyFont="1" applyFill="1" applyBorder="1" applyAlignment="1">
      <alignment horizontal="center" vertical="center" wrapText="1"/>
    </xf>
    <xf numFmtId="1" fontId="7" fillId="5" borderId="6" xfId="0" applyNumberFormat="1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 vertical="center" wrapText="1"/>
    </xf>
    <xf numFmtId="1" fontId="7" fillId="4" borderId="11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166" fontId="7" fillId="6" borderId="4" xfId="18" applyNumberFormat="1" applyFont="1" applyFill="1" applyBorder="1" applyAlignment="1">
      <alignment horizontal="center" vertical="center" wrapText="1"/>
    </xf>
    <xf numFmtId="166" fontId="7" fillId="6" borderId="8" xfId="18" applyNumberFormat="1" applyFont="1" applyFill="1" applyBorder="1" applyAlignment="1">
      <alignment horizontal="center" vertical="center" wrapText="1"/>
    </xf>
  </cellXfs>
  <cellStyles count="20">
    <cellStyle name="Comma" xfId="18" builtinId="3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19" builtinId="8"/>
    <cellStyle name="Hyperlink 2" xfId="1" xr:uid="{00000000-0005-0000-0000-00000F000000}"/>
    <cellStyle name="Normal" xfId="0" builtinId="0" customBuiltin="1"/>
    <cellStyle name="Normal 2" xfId="2" xr:uid="{00000000-0005-0000-0000-000011000000}"/>
    <cellStyle name="Normal 2 2" xfId="14" xr:uid="{00000000-0005-0000-0000-000012000000}"/>
    <cellStyle name="Normal 3" xfId="3" xr:uid="{00000000-0005-0000-0000-00001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02AEC"/>
      <color rgb="FFE0A020"/>
      <color rgb="FF323ADA"/>
      <color rgb="FFE9BC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frc.org/docs/Appeals/12/MDRMZ00901.pdf" TargetMode="External"/><Relationship Id="rId2" Type="http://schemas.openxmlformats.org/officeDocument/2006/relationships/hyperlink" Target="http://www.ifrc.org/en/publications-and-reports/appeals/?ac=&amp;at=0&amp;c=&amp;co=SP246PY&amp;dt=1&amp;f=2012&amp;re=&amp;t=2012&amp;ti=&amp;zo=" TargetMode="External"/><Relationship Id="rId1" Type="http://schemas.openxmlformats.org/officeDocument/2006/relationships/hyperlink" Target="http://www.ifrc.org/docs/Appeals/12/MDRLS002dfr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72"/>
  <sheetViews>
    <sheetView zoomScale="70" zoomScaleNormal="70" workbookViewId="0">
      <selection activeCell="C135" sqref="C3:C135"/>
    </sheetView>
  </sheetViews>
  <sheetFormatPr defaultRowHeight="12.75" x14ac:dyDescent="0.2"/>
  <cols>
    <col min="4" max="4" width="17.28515625" customWidth="1"/>
    <col min="5" max="5" width="10.7109375" bestFit="1" customWidth="1"/>
    <col min="6" max="6" width="10.7109375" style="31" customWidth="1"/>
    <col min="7" max="7" width="12.85546875" customWidth="1"/>
    <col min="9" max="9" width="13.42578125" bestFit="1" customWidth="1"/>
    <col min="10" max="10" width="6.7109375" customWidth="1"/>
    <col min="12" max="12" width="13" customWidth="1"/>
    <col min="13" max="13" width="12.140625" customWidth="1"/>
    <col min="14" max="14" width="11.5703125" style="38" bestFit="1" customWidth="1"/>
    <col min="15" max="15" width="9.140625" style="48"/>
    <col min="17" max="19" width="10.28515625" style="38" bestFit="1" customWidth="1"/>
    <col min="20" max="20" width="10.5703125" style="61" bestFit="1" customWidth="1"/>
    <col min="22" max="22" width="11.28515625" style="38" bestFit="1" customWidth="1"/>
    <col min="23" max="23" width="10.28515625" style="38" bestFit="1" customWidth="1"/>
    <col min="24" max="24" width="10.28515625" bestFit="1" customWidth="1"/>
    <col min="25" max="25" width="9.140625" style="46"/>
    <col min="26" max="26" width="10.28515625" style="38" bestFit="1" customWidth="1"/>
    <col min="27" max="27" width="11.28515625" style="38" bestFit="1" customWidth="1"/>
    <col min="31" max="32" width="10.28515625" style="38" bestFit="1" customWidth="1"/>
    <col min="34" max="34" width="9.140625" style="38"/>
    <col min="36" max="36" width="14" customWidth="1"/>
    <col min="37" max="38" width="10.28515625" style="38" bestFit="1" customWidth="1"/>
  </cols>
  <sheetData>
    <row r="1" spans="1:46" ht="15" x14ac:dyDescent="0.25">
      <c r="A1" s="16"/>
      <c r="B1" s="16"/>
      <c r="C1" s="16"/>
      <c r="D1" s="49" t="s">
        <v>24</v>
      </c>
      <c r="E1" s="50"/>
      <c r="F1" s="51"/>
      <c r="G1" s="16"/>
      <c r="H1" s="16"/>
      <c r="I1" s="16"/>
      <c r="J1" s="16"/>
      <c r="K1" s="113" t="s">
        <v>143</v>
      </c>
      <c r="L1" s="114"/>
      <c r="M1" s="114"/>
      <c r="N1" s="114"/>
      <c r="O1" s="114"/>
      <c r="P1" s="115"/>
      <c r="Q1" s="116" t="s">
        <v>162</v>
      </c>
      <c r="R1" s="117"/>
      <c r="S1" s="118"/>
      <c r="T1" s="116" t="s">
        <v>165</v>
      </c>
      <c r="U1" s="117"/>
      <c r="V1" s="119"/>
      <c r="W1" s="120" t="s">
        <v>158</v>
      </c>
      <c r="X1" s="121"/>
      <c r="Y1" s="122"/>
      <c r="Z1" s="123"/>
      <c r="AA1" s="123"/>
      <c r="AB1" s="123"/>
      <c r="AC1" s="123"/>
      <c r="AD1" s="123"/>
      <c r="AE1" s="123"/>
      <c r="AF1" s="123"/>
      <c r="AG1" s="123"/>
      <c r="AH1" s="123"/>
      <c r="AI1" s="124"/>
      <c r="AJ1" s="22"/>
      <c r="AK1" s="125" t="s">
        <v>159</v>
      </c>
      <c r="AL1" s="126"/>
      <c r="AM1" s="107" t="s">
        <v>19</v>
      </c>
      <c r="AN1" s="108"/>
      <c r="AO1" s="108"/>
      <c r="AP1" s="108"/>
      <c r="AQ1" s="109"/>
      <c r="AR1" s="110" t="s">
        <v>53</v>
      </c>
      <c r="AS1" s="109"/>
      <c r="AT1" s="111" t="s">
        <v>32</v>
      </c>
    </row>
    <row r="2" spans="1:46" ht="90" x14ac:dyDescent="0.2">
      <c r="A2" s="52" t="s">
        <v>1</v>
      </c>
      <c r="B2" s="52" t="s">
        <v>27</v>
      </c>
      <c r="C2" s="53" t="s">
        <v>120</v>
      </c>
      <c r="D2" s="3" t="s">
        <v>49</v>
      </c>
      <c r="E2" s="3" t="s">
        <v>48</v>
      </c>
      <c r="F2" s="30" t="s">
        <v>144</v>
      </c>
      <c r="G2" s="1" t="s">
        <v>25</v>
      </c>
      <c r="H2" s="52" t="s">
        <v>141</v>
      </c>
      <c r="I2" s="52" t="s">
        <v>160</v>
      </c>
      <c r="J2" s="54" t="s">
        <v>161</v>
      </c>
      <c r="K2" s="2" t="s">
        <v>7</v>
      </c>
      <c r="L2" s="2" t="s">
        <v>26</v>
      </c>
      <c r="M2" s="6" t="s">
        <v>52</v>
      </c>
      <c r="N2" s="39" t="s">
        <v>34</v>
      </c>
      <c r="O2" s="47" t="s">
        <v>154</v>
      </c>
      <c r="P2" s="2" t="s">
        <v>56</v>
      </c>
      <c r="Q2" s="40" t="s">
        <v>163</v>
      </c>
      <c r="R2" s="37" t="s">
        <v>164</v>
      </c>
      <c r="S2" s="37" t="s">
        <v>31</v>
      </c>
      <c r="T2" s="12" t="s">
        <v>44</v>
      </c>
      <c r="U2" s="4" t="s">
        <v>43</v>
      </c>
      <c r="V2" s="42" t="s">
        <v>166</v>
      </c>
      <c r="W2" s="37" t="s">
        <v>482</v>
      </c>
      <c r="X2" s="5" t="s">
        <v>481</v>
      </c>
      <c r="Y2" s="45" t="s">
        <v>156</v>
      </c>
      <c r="Z2" s="41" t="s">
        <v>36</v>
      </c>
      <c r="AA2" s="41" t="s">
        <v>37</v>
      </c>
      <c r="AB2" s="10" t="s">
        <v>40</v>
      </c>
      <c r="AC2" s="10" t="s">
        <v>50</v>
      </c>
      <c r="AD2" s="10" t="s">
        <v>51</v>
      </c>
      <c r="AE2" s="41" t="s">
        <v>39</v>
      </c>
      <c r="AF2" s="41" t="s">
        <v>17</v>
      </c>
      <c r="AG2" s="10" t="s">
        <v>18</v>
      </c>
      <c r="AH2" s="41" t="s">
        <v>16</v>
      </c>
      <c r="AI2" s="11" t="s">
        <v>42</v>
      </c>
      <c r="AJ2" s="23" t="s">
        <v>146</v>
      </c>
      <c r="AK2" s="43" t="s">
        <v>28</v>
      </c>
      <c r="AL2" s="43" t="s">
        <v>35</v>
      </c>
      <c r="AM2" s="14" t="s">
        <v>33</v>
      </c>
      <c r="AN2" s="14" t="s">
        <v>22</v>
      </c>
      <c r="AO2" s="14" t="s">
        <v>23</v>
      </c>
      <c r="AP2" s="14" t="s">
        <v>21</v>
      </c>
      <c r="AQ2" s="14" t="s">
        <v>20</v>
      </c>
      <c r="AR2" s="14" t="s">
        <v>54</v>
      </c>
      <c r="AS2" s="13" t="s">
        <v>55</v>
      </c>
      <c r="AT2" s="112"/>
    </row>
    <row r="3" spans="1:46" ht="15" x14ac:dyDescent="0.25">
      <c r="A3" s="7"/>
      <c r="B3" s="25" t="s">
        <v>59</v>
      </c>
      <c r="C3" s="25" t="s">
        <v>138</v>
      </c>
      <c r="D3" s="29">
        <v>40917</v>
      </c>
      <c r="E3" s="29">
        <v>41008</v>
      </c>
      <c r="F3" s="32">
        <v>2012</v>
      </c>
      <c r="G3" s="25" t="s">
        <v>230</v>
      </c>
      <c r="H3" s="9" t="s">
        <v>175</v>
      </c>
      <c r="I3" s="25" t="s">
        <v>242</v>
      </c>
      <c r="J3" s="25" t="s">
        <v>356</v>
      </c>
      <c r="K3" s="33">
        <v>8200</v>
      </c>
      <c r="L3" s="36">
        <v>174092</v>
      </c>
      <c r="M3" s="36">
        <v>174092</v>
      </c>
      <c r="N3" s="36">
        <v>174092</v>
      </c>
      <c r="O3" s="55">
        <f>N3/K3</f>
        <v>21.230731707317073</v>
      </c>
      <c r="P3" s="7">
        <v>100</v>
      </c>
      <c r="Q3" s="36">
        <v>8200</v>
      </c>
      <c r="R3" s="36">
        <v>8200</v>
      </c>
      <c r="S3" s="36">
        <v>8200</v>
      </c>
      <c r="T3" s="59" t="s">
        <v>46</v>
      </c>
      <c r="U3" s="36"/>
      <c r="V3" s="35"/>
      <c r="W3" s="36">
        <v>0</v>
      </c>
      <c r="X3" s="36">
        <v>0</v>
      </c>
      <c r="Y3" s="56">
        <f t="shared" ref="Y3:Y65" si="0">X3/S3</f>
        <v>0</v>
      </c>
      <c r="Z3" s="35"/>
      <c r="AA3" s="35"/>
      <c r="AB3" s="36">
        <v>100</v>
      </c>
      <c r="AC3" s="7"/>
      <c r="AD3" s="7"/>
      <c r="AE3" s="35"/>
      <c r="AF3" s="35"/>
      <c r="AG3" s="7"/>
      <c r="AH3" s="35"/>
      <c r="AI3" s="7"/>
      <c r="AJ3" s="57">
        <f>SUM(Z3,AA3,AH3)</f>
        <v>0</v>
      </c>
      <c r="AK3" s="35"/>
      <c r="AL3" s="35"/>
      <c r="AM3" s="7"/>
      <c r="AN3" s="7"/>
      <c r="AO3" s="7"/>
      <c r="AP3" s="7"/>
      <c r="AQ3" s="7"/>
      <c r="AR3" s="7"/>
      <c r="AS3" s="7"/>
      <c r="AT3" s="7" t="s">
        <v>358</v>
      </c>
    </row>
    <row r="4" spans="1:46" ht="15" x14ac:dyDescent="0.25">
      <c r="A4" s="7"/>
      <c r="B4" s="25" t="s">
        <v>137</v>
      </c>
      <c r="C4" s="9" t="s">
        <v>136</v>
      </c>
      <c r="D4" s="29">
        <v>40918</v>
      </c>
      <c r="E4" s="29">
        <v>41009</v>
      </c>
      <c r="F4" s="32">
        <v>2012</v>
      </c>
      <c r="G4" s="25" t="s">
        <v>231</v>
      </c>
      <c r="H4" s="9" t="s">
        <v>145</v>
      </c>
      <c r="I4" s="25" t="s">
        <v>243</v>
      </c>
      <c r="J4" s="25" t="s">
        <v>356</v>
      </c>
      <c r="K4" s="33">
        <v>1000</v>
      </c>
      <c r="L4" s="36">
        <v>68799</v>
      </c>
      <c r="M4" s="36">
        <v>68799</v>
      </c>
      <c r="N4" s="36">
        <v>68799</v>
      </c>
      <c r="O4" s="55">
        <f t="shared" ref="O4:O67" si="1">N4/K4</f>
        <v>68.799000000000007</v>
      </c>
      <c r="P4" s="7">
        <v>100</v>
      </c>
      <c r="Q4" s="36">
        <v>1000</v>
      </c>
      <c r="R4" s="36">
        <v>1000</v>
      </c>
      <c r="S4" s="36">
        <v>1000</v>
      </c>
      <c r="T4" s="59" t="s">
        <v>46</v>
      </c>
      <c r="U4" s="7"/>
      <c r="V4" s="35"/>
      <c r="W4" s="35">
        <v>13750</v>
      </c>
      <c r="X4" s="7"/>
      <c r="Y4" s="56">
        <f t="shared" si="0"/>
        <v>0</v>
      </c>
      <c r="Z4" s="35">
        <v>1000</v>
      </c>
      <c r="AA4" s="35"/>
      <c r="AB4" s="7"/>
      <c r="AC4" s="7" t="s">
        <v>45</v>
      </c>
      <c r="AD4" s="7"/>
      <c r="AE4" s="35"/>
      <c r="AF4" s="35"/>
      <c r="AG4" s="7"/>
      <c r="AH4" s="35"/>
      <c r="AI4" s="7"/>
      <c r="AJ4" s="57">
        <f t="shared" ref="AJ4:AJ67" si="2">SUM(Z4,AA4,AH4)</f>
        <v>1000</v>
      </c>
      <c r="AK4" s="35">
        <v>9250</v>
      </c>
      <c r="AL4" s="35"/>
      <c r="AM4" s="7"/>
      <c r="AN4" s="7"/>
      <c r="AO4" s="7"/>
      <c r="AP4" s="7"/>
      <c r="AQ4" s="7"/>
      <c r="AR4" s="7"/>
      <c r="AS4" s="7"/>
      <c r="AT4" s="7" t="s">
        <v>359</v>
      </c>
    </row>
    <row r="5" spans="1:46" ht="15" x14ac:dyDescent="0.25">
      <c r="A5" s="7"/>
      <c r="B5" s="25" t="s">
        <v>14</v>
      </c>
      <c r="C5" s="25" t="s">
        <v>138</v>
      </c>
      <c r="D5" s="29">
        <v>40920</v>
      </c>
      <c r="E5" s="29">
        <v>41011</v>
      </c>
      <c r="F5" s="32">
        <v>2012</v>
      </c>
      <c r="G5" s="25" t="s">
        <v>70</v>
      </c>
      <c r="H5" s="9" t="s">
        <v>240</v>
      </c>
      <c r="I5" s="25" t="s">
        <v>244</v>
      </c>
      <c r="J5" s="25" t="s">
        <v>356</v>
      </c>
      <c r="K5" s="33">
        <v>30000</v>
      </c>
      <c r="L5" s="36">
        <v>119220</v>
      </c>
      <c r="M5" s="36">
        <v>119220</v>
      </c>
      <c r="N5" s="35">
        <v>113951</v>
      </c>
      <c r="O5" s="55">
        <f t="shared" si="1"/>
        <v>3.7983666666666664</v>
      </c>
      <c r="P5" s="7">
        <v>100</v>
      </c>
      <c r="Q5" s="35">
        <v>30000</v>
      </c>
      <c r="R5" s="35">
        <v>30000</v>
      </c>
      <c r="S5" s="35">
        <v>30000</v>
      </c>
      <c r="T5" s="59" t="s">
        <v>46</v>
      </c>
      <c r="U5" s="35">
        <v>270</v>
      </c>
      <c r="V5" s="35">
        <v>30000</v>
      </c>
      <c r="W5" s="35">
        <v>29250</v>
      </c>
      <c r="X5" s="35">
        <v>31898</v>
      </c>
      <c r="Y5" s="56">
        <f>X5/S5</f>
        <v>1.0632666666666666</v>
      </c>
      <c r="Z5" s="35"/>
      <c r="AA5" s="35"/>
      <c r="AB5" s="7">
        <v>270</v>
      </c>
      <c r="AC5" s="7"/>
      <c r="AD5" s="7"/>
      <c r="AE5" s="35"/>
      <c r="AF5" s="35"/>
      <c r="AG5" s="7"/>
      <c r="AH5" s="35"/>
      <c r="AI5" s="7"/>
      <c r="AJ5" s="57">
        <f t="shared" si="2"/>
        <v>0</v>
      </c>
      <c r="AK5" s="35"/>
      <c r="AL5" s="35"/>
      <c r="AM5" s="7"/>
      <c r="AN5" s="7"/>
      <c r="AO5" s="7"/>
      <c r="AP5" s="7"/>
      <c r="AQ5" s="7"/>
      <c r="AR5" s="7"/>
      <c r="AS5" s="7"/>
      <c r="AT5" s="7" t="s">
        <v>360</v>
      </c>
    </row>
    <row r="6" spans="1:46" ht="15" x14ac:dyDescent="0.25">
      <c r="A6" s="7"/>
      <c r="B6" s="25" t="s">
        <v>220</v>
      </c>
      <c r="C6" s="25" t="s">
        <v>229</v>
      </c>
      <c r="D6" s="29">
        <v>40920</v>
      </c>
      <c r="E6" s="29">
        <v>41011</v>
      </c>
      <c r="F6" s="32">
        <v>2012</v>
      </c>
      <c r="G6" s="25" t="s">
        <v>232</v>
      </c>
      <c r="H6" s="9" t="s">
        <v>169</v>
      </c>
      <c r="I6" s="25" t="s">
        <v>245</v>
      </c>
      <c r="J6" s="25" t="s">
        <v>356</v>
      </c>
      <c r="K6" s="33">
        <v>3500</v>
      </c>
      <c r="L6" s="36">
        <v>148636</v>
      </c>
      <c r="M6" s="36">
        <v>148635</v>
      </c>
      <c r="N6" s="36">
        <v>148636</v>
      </c>
      <c r="O6" s="55">
        <f t="shared" si="1"/>
        <v>42.46742857142857</v>
      </c>
      <c r="P6" s="7">
        <v>100</v>
      </c>
      <c r="Q6" s="35"/>
      <c r="R6" s="35"/>
      <c r="S6" s="35"/>
      <c r="T6" s="8" t="s">
        <v>46</v>
      </c>
      <c r="U6" s="7"/>
      <c r="V6" s="35"/>
      <c r="W6" s="35"/>
      <c r="X6" s="7"/>
      <c r="Y6" s="56"/>
      <c r="Z6" s="35"/>
      <c r="AA6" s="35">
        <v>3500</v>
      </c>
      <c r="AB6" s="7">
        <v>44</v>
      </c>
      <c r="AC6" s="7"/>
      <c r="AD6" s="7"/>
      <c r="AE6" s="35"/>
      <c r="AF6" s="35"/>
      <c r="AG6" s="7"/>
      <c r="AH6" s="35"/>
      <c r="AI6" s="7"/>
      <c r="AJ6" s="57">
        <f t="shared" si="2"/>
        <v>3500</v>
      </c>
      <c r="AK6" s="35"/>
      <c r="AL6" s="35"/>
      <c r="AM6" s="7"/>
      <c r="AN6" s="7"/>
      <c r="AO6" s="7"/>
      <c r="AP6" s="7"/>
      <c r="AQ6" s="7"/>
      <c r="AR6" s="7"/>
      <c r="AS6" s="7"/>
      <c r="AT6" s="7" t="s">
        <v>361</v>
      </c>
    </row>
    <row r="7" spans="1:46" ht="15" x14ac:dyDescent="0.25">
      <c r="A7" s="7"/>
      <c r="B7" s="25" t="s">
        <v>91</v>
      </c>
      <c r="C7" s="25" t="s">
        <v>134</v>
      </c>
      <c r="D7" s="29">
        <v>40921</v>
      </c>
      <c r="E7" s="29">
        <v>41073</v>
      </c>
      <c r="F7" s="32">
        <v>2012</v>
      </c>
      <c r="G7" s="25" t="s">
        <v>232</v>
      </c>
      <c r="H7" s="9" t="s">
        <v>169</v>
      </c>
      <c r="I7" s="25" t="s">
        <v>246</v>
      </c>
      <c r="J7" s="25" t="s">
        <v>356</v>
      </c>
      <c r="K7" s="33">
        <v>30000</v>
      </c>
      <c r="L7" s="36">
        <v>69134</v>
      </c>
      <c r="M7" s="36">
        <v>69134</v>
      </c>
      <c r="N7" s="35">
        <v>66521</v>
      </c>
      <c r="O7" s="55">
        <f t="shared" si="1"/>
        <v>2.2173666666666665</v>
      </c>
      <c r="P7" s="7">
        <v>100</v>
      </c>
      <c r="Q7" s="35"/>
      <c r="R7" s="35"/>
      <c r="S7" s="35"/>
      <c r="T7" s="8" t="s">
        <v>46</v>
      </c>
      <c r="U7" s="7">
        <v>180</v>
      </c>
      <c r="V7" s="35"/>
      <c r="W7" s="35"/>
      <c r="X7" s="7"/>
      <c r="Y7" s="56"/>
      <c r="Z7" s="35"/>
      <c r="AA7" s="35"/>
      <c r="AB7" s="7"/>
      <c r="AC7" s="7"/>
      <c r="AD7" s="7"/>
      <c r="AE7" s="35"/>
      <c r="AF7" s="35"/>
      <c r="AG7" s="7"/>
      <c r="AH7" s="35"/>
      <c r="AI7" s="7"/>
      <c r="AJ7" s="57">
        <f t="shared" si="2"/>
        <v>0</v>
      </c>
      <c r="AK7" s="35"/>
      <c r="AL7" s="35"/>
      <c r="AM7" s="7"/>
      <c r="AN7" s="7"/>
      <c r="AO7" s="7"/>
      <c r="AP7" s="7"/>
      <c r="AQ7" s="7"/>
      <c r="AR7" s="7"/>
      <c r="AS7" s="7"/>
      <c r="AT7" s="7" t="s">
        <v>362</v>
      </c>
    </row>
    <row r="8" spans="1:46" ht="15" x14ac:dyDescent="0.25">
      <c r="A8" s="7"/>
      <c r="B8" s="25" t="s">
        <v>77</v>
      </c>
      <c r="C8" s="25" t="s">
        <v>138</v>
      </c>
      <c r="D8" s="29">
        <v>40928</v>
      </c>
      <c r="E8" s="29">
        <v>41049</v>
      </c>
      <c r="F8" s="32">
        <v>2012</v>
      </c>
      <c r="G8" s="25" t="s">
        <v>109</v>
      </c>
      <c r="H8" s="9" t="s">
        <v>240</v>
      </c>
      <c r="I8" s="25" t="s">
        <v>247</v>
      </c>
      <c r="J8" s="25" t="s">
        <v>356</v>
      </c>
      <c r="K8" s="33">
        <v>1170253</v>
      </c>
      <c r="L8" s="36">
        <v>142268</v>
      </c>
      <c r="M8" s="36">
        <v>142268</v>
      </c>
      <c r="N8" s="35">
        <v>142241</v>
      </c>
      <c r="O8" s="55">
        <f t="shared" si="1"/>
        <v>0.12154722098554757</v>
      </c>
      <c r="P8" s="7">
        <v>100</v>
      </c>
      <c r="Q8" s="35"/>
      <c r="R8" s="35"/>
      <c r="S8" s="35"/>
      <c r="T8" s="8" t="s">
        <v>46</v>
      </c>
      <c r="U8" s="7">
        <v>21</v>
      </c>
      <c r="V8" s="35"/>
      <c r="W8" s="35"/>
      <c r="X8" s="7"/>
      <c r="Y8" s="56"/>
      <c r="Z8" s="35"/>
      <c r="AA8" s="35"/>
      <c r="AB8" s="7">
        <v>150</v>
      </c>
      <c r="AC8" s="7">
        <v>21</v>
      </c>
      <c r="AD8" s="7">
        <v>21</v>
      </c>
      <c r="AE8" s="35"/>
      <c r="AF8" s="35"/>
      <c r="AG8" s="7"/>
      <c r="AH8" s="35"/>
      <c r="AI8" s="7"/>
      <c r="AJ8" s="57">
        <f t="shared" si="2"/>
        <v>0</v>
      </c>
      <c r="AK8" s="35"/>
      <c r="AL8" s="35"/>
      <c r="AM8" s="7"/>
      <c r="AN8" s="7"/>
      <c r="AO8" s="7"/>
      <c r="AP8" s="7"/>
      <c r="AQ8" s="7"/>
      <c r="AR8" s="7"/>
      <c r="AS8" s="7"/>
      <c r="AT8" s="7" t="s">
        <v>364</v>
      </c>
    </row>
    <row r="9" spans="1:46" ht="15" x14ac:dyDescent="0.25">
      <c r="A9" s="7"/>
      <c r="B9" s="25" t="s">
        <v>142</v>
      </c>
      <c r="C9" s="25" t="s">
        <v>136</v>
      </c>
      <c r="D9" s="29">
        <v>40935</v>
      </c>
      <c r="E9" s="29">
        <v>41026</v>
      </c>
      <c r="F9" s="32">
        <v>2012</v>
      </c>
      <c r="G9" s="25" t="s">
        <v>38</v>
      </c>
      <c r="H9" s="9" t="s">
        <v>169</v>
      </c>
      <c r="I9" s="25" t="s">
        <v>248</v>
      </c>
      <c r="J9" s="25" t="s">
        <v>356</v>
      </c>
      <c r="K9" s="33">
        <v>12500</v>
      </c>
      <c r="L9" s="36">
        <v>332099</v>
      </c>
      <c r="M9" s="36">
        <v>332099</v>
      </c>
      <c r="N9" s="35">
        <v>327863</v>
      </c>
      <c r="O9" s="55">
        <f t="shared" si="1"/>
        <v>26.229040000000001</v>
      </c>
      <c r="P9" s="7">
        <v>100</v>
      </c>
      <c r="Q9" s="35"/>
      <c r="R9" s="35"/>
      <c r="S9" s="35"/>
      <c r="T9" s="8" t="s">
        <v>46</v>
      </c>
      <c r="U9" s="7"/>
      <c r="V9" s="35"/>
      <c r="W9" s="35"/>
      <c r="X9" s="7"/>
      <c r="Y9" s="56"/>
      <c r="Z9" s="35"/>
      <c r="AA9" s="35"/>
      <c r="AB9" s="7"/>
      <c r="AC9" s="7"/>
      <c r="AD9" s="7"/>
      <c r="AE9" s="35"/>
      <c r="AF9" s="35"/>
      <c r="AG9" s="7"/>
      <c r="AH9" s="35"/>
      <c r="AI9" s="7"/>
      <c r="AJ9" s="57">
        <f t="shared" si="2"/>
        <v>0</v>
      </c>
      <c r="AK9" s="35"/>
      <c r="AL9" s="35"/>
      <c r="AM9" s="7"/>
      <c r="AN9" s="7"/>
      <c r="AO9" s="7"/>
      <c r="AP9" s="7"/>
      <c r="AQ9" s="7"/>
      <c r="AR9" s="7"/>
      <c r="AS9" s="7"/>
      <c r="AT9" s="106" t="s">
        <v>363</v>
      </c>
    </row>
    <row r="10" spans="1:46" ht="15" x14ac:dyDescent="0.25">
      <c r="A10" s="7"/>
      <c r="B10" s="25" t="s">
        <v>96</v>
      </c>
      <c r="C10" s="25" t="s">
        <v>138</v>
      </c>
      <c r="D10" s="29">
        <v>40938</v>
      </c>
      <c r="E10" s="29">
        <v>41333</v>
      </c>
      <c r="F10" s="32">
        <v>2012</v>
      </c>
      <c r="G10" s="25" t="s">
        <v>147</v>
      </c>
      <c r="H10" s="9" t="s">
        <v>241</v>
      </c>
      <c r="I10" s="25" t="s">
        <v>249</v>
      </c>
      <c r="J10" s="25" t="s">
        <v>357</v>
      </c>
      <c r="K10" s="33">
        <v>70000</v>
      </c>
      <c r="L10" s="36">
        <v>2728743</v>
      </c>
      <c r="M10" s="34">
        <v>1058145</v>
      </c>
      <c r="N10" s="35">
        <v>593113</v>
      </c>
      <c r="O10" s="55">
        <f t="shared" si="1"/>
        <v>8.4730428571428575</v>
      </c>
      <c r="P10" s="7">
        <v>39</v>
      </c>
      <c r="Q10" s="35">
        <v>70000</v>
      </c>
      <c r="R10" s="35">
        <v>70000</v>
      </c>
      <c r="S10" s="35">
        <v>70000</v>
      </c>
      <c r="T10" s="59" t="s">
        <v>45</v>
      </c>
      <c r="U10" s="35">
        <v>135</v>
      </c>
      <c r="V10" s="35">
        <v>70000</v>
      </c>
      <c r="W10" s="34">
        <v>87223</v>
      </c>
      <c r="X10" s="34">
        <v>16709</v>
      </c>
      <c r="Y10" s="56">
        <f t="shared" si="0"/>
        <v>0.2387</v>
      </c>
      <c r="Z10" s="35"/>
      <c r="AA10" s="35">
        <v>17206</v>
      </c>
      <c r="AB10" s="34">
        <v>155</v>
      </c>
      <c r="AC10" s="7" t="s">
        <v>45</v>
      </c>
      <c r="AD10" s="7" t="s">
        <v>45</v>
      </c>
      <c r="AE10" s="35">
        <v>28000</v>
      </c>
      <c r="AF10" s="35"/>
      <c r="AG10" s="7"/>
      <c r="AH10" s="35"/>
      <c r="AI10" s="7"/>
      <c r="AJ10" s="57">
        <f t="shared" si="2"/>
        <v>17206</v>
      </c>
      <c r="AK10" s="35">
        <v>33991</v>
      </c>
      <c r="AL10" s="35">
        <v>980</v>
      </c>
      <c r="AM10" s="7"/>
      <c r="AN10" s="7">
        <v>1</v>
      </c>
      <c r="AO10" s="7"/>
      <c r="AP10" s="7"/>
      <c r="AQ10" s="7"/>
      <c r="AR10" s="7"/>
      <c r="AS10" s="7"/>
      <c r="AT10" s="106" t="s">
        <v>365</v>
      </c>
    </row>
    <row r="11" spans="1:46" ht="15" x14ac:dyDescent="0.25">
      <c r="A11" s="7"/>
      <c r="B11" s="25" t="s">
        <v>79</v>
      </c>
      <c r="C11" s="25" t="s">
        <v>229</v>
      </c>
      <c r="D11" s="29">
        <v>40940</v>
      </c>
      <c r="E11" s="29">
        <v>40999</v>
      </c>
      <c r="F11" s="32">
        <v>2012</v>
      </c>
      <c r="G11" s="25" t="s">
        <v>232</v>
      </c>
      <c r="H11" s="9" t="s">
        <v>169</v>
      </c>
      <c r="I11" s="25" t="s">
        <v>250</v>
      </c>
      <c r="J11" s="25" t="s">
        <v>356</v>
      </c>
      <c r="K11" s="33">
        <v>2000</v>
      </c>
      <c r="L11" s="36">
        <v>94643</v>
      </c>
      <c r="M11" s="36">
        <v>94643</v>
      </c>
      <c r="N11" s="35">
        <v>93031</v>
      </c>
      <c r="O11" s="55">
        <f t="shared" si="1"/>
        <v>46.515500000000003</v>
      </c>
      <c r="P11" s="7">
        <v>100</v>
      </c>
      <c r="Q11" s="35"/>
      <c r="R11" s="35"/>
      <c r="S11" s="35"/>
      <c r="T11" s="59" t="s">
        <v>46</v>
      </c>
      <c r="U11" s="7"/>
      <c r="V11" s="35"/>
      <c r="W11" s="35"/>
      <c r="X11" s="7"/>
      <c r="Y11" s="56"/>
      <c r="Z11" s="35"/>
      <c r="AA11" s="35"/>
      <c r="AB11" s="7">
        <v>44</v>
      </c>
      <c r="AC11" s="7"/>
      <c r="AD11" s="7"/>
      <c r="AE11" s="35"/>
      <c r="AF11" s="35"/>
      <c r="AG11" s="7"/>
      <c r="AH11" s="35">
        <v>3000</v>
      </c>
      <c r="AI11" s="7"/>
      <c r="AJ11" s="57">
        <f t="shared" si="2"/>
        <v>3000</v>
      </c>
      <c r="AK11" s="35"/>
      <c r="AL11" s="35"/>
      <c r="AM11" s="7"/>
      <c r="AN11" s="7"/>
      <c r="AO11" s="7"/>
      <c r="AP11" s="7"/>
      <c r="AQ11" s="7"/>
      <c r="AR11" s="7"/>
      <c r="AS11" s="7"/>
      <c r="AT11" s="7" t="s">
        <v>366</v>
      </c>
    </row>
    <row r="12" spans="1:46" ht="15" x14ac:dyDescent="0.25">
      <c r="A12" s="7"/>
      <c r="B12" s="25" t="s">
        <v>155</v>
      </c>
      <c r="C12" s="25" t="s">
        <v>229</v>
      </c>
      <c r="D12" s="29">
        <v>40940</v>
      </c>
      <c r="E12" s="29">
        <v>41029</v>
      </c>
      <c r="F12" s="32">
        <v>2012</v>
      </c>
      <c r="G12" s="25" t="s">
        <v>232</v>
      </c>
      <c r="H12" s="9" t="s">
        <v>169</v>
      </c>
      <c r="I12" s="25" t="s">
        <v>251</v>
      </c>
      <c r="J12" s="25" t="s">
        <v>356</v>
      </c>
      <c r="K12" s="33">
        <v>4000</v>
      </c>
      <c r="L12" s="36">
        <v>95871</v>
      </c>
      <c r="M12" s="36">
        <v>95871</v>
      </c>
      <c r="N12" s="35">
        <v>94280</v>
      </c>
      <c r="O12" s="55">
        <f t="shared" si="1"/>
        <v>23.57</v>
      </c>
      <c r="P12" s="7">
        <v>100</v>
      </c>
      <c r="Q12" s="35"/>
      <c r="R12" s="35"/>
      <c r="S12" s="35"/>
      <c r="T12" s="59" t="s">
        <v>46</v>
      </c>
      <c r="U12" s="7"/>
      <c r="V12" s="35"/>
      <c r="W12" s="35"/>
      <c r="X12" s="7"/>
      <c r="Y12" s="56"/>
      <c r="Z12" s="35">
        <v>4000</v>
      </c>
      <c r="AA12" s="35"/>
      <c r="AB12" s="7">
        <v>918</v>
      </c>
      <c r="AC12" s="7"/>
      <c r="AD12" s="7"/>
      <c r="AE12" s="35"/>
      <c r="AF12" s="35"/>
      <c r="AG12" s="7"/>
      <c r="AH12" s="35"/>
      <c r="AI12" s="7"/>
      <c r="AJ12" s="57">
        <f t="shared" si="2"/>
        <v>4000</v>
      </c>
      <c r="AK12" s="35"/>
      <c r="AL12" s="35">
        <v>609</v>
      </c>
      <c r="AM12" s="7"/>
      <c r="AN12" s="7"/>
      <c r="AO12" s="7"/>
      <c r="AP12" s="7"/>
      <c r="AQ12" s="7"/>
      <c r="AR12" s="7"/>
      <c r="AS12" s="7"/>
      <c r="AT12" s="7" t="s">
        <v>367</v>
      </c>
    </row>
    <row r="13" spans="1:46" ht="15" x14ac:dyDescent="0.25">
      <c r="A13" s="7"/>
      <c r="B13" s="25" t="s">
        <v>6</v>
      </c>
      <c r="C13" s="25" t="s">
        <v>138</v>
      </c>
      <c r="D13" s="29">
        <v>40941</v>
      </c>
      <c r="E13" s="29">
        <v>41031</v>
      </c>
      <c r="F13" s="32">
        <v>2012</v>
      </c>
      <c r="G13" s="25" t="s">
        <v>233</v>
      </c>
      <c r="H13" s="9" t="s">
        <v>175</v>
      </c>
      <c r="I13" s="25" t="s">
        <v>252</v>
      </c>
      <c r="J13" s="25" t="s">
        <v>356</v>
      </c>
      <c r="K13" s="33">
        <v>30000</v>
      </c>
      <c r="L13" s="36">
        <v>320779</v>
      </c>
      <c r="M13" s="36">
        <v>320779</v>
      </c>
      <c r="N13" s="36">
        <v>320779</v>
      </c>
      <c r="O13" s="55">
        <f t="shared" si="1"/>
        <v>10.692633333333333</v>
      </c>
      <c r="P13" s="7">
        <v>100</v>
      </c>
      <c r="Q13" s="35">
        <v>3000</v>
      </c>
      <c r="R13" s="35">
        <v>300000</v>
      </c>
      <c r="S13" s="35">
        <v>30000</v>
      </c>
      <c r="T13" s="59" t="s">
        <v>45</v>
      </c>
      <c r="U13" s="7">
        <v>60</v>
      </c>
      <c r="V13" s="35">
        <v>30000</v>
      </c>
      <c r="W13" s="35">
        <v>22299</v>
      </c>
      <c r="X13" s="34"/>
      <c r="Y13" s="56">
        <f t="shared" si="0"/>
        <v>0</v>
      </c>
      <c r="Z13" s="35"/>
      <c r="AA13" s="35">
        <v>30000</v>
      </c>
      <c r="AB13" s="7"/>
      <c r="AC13" s="7"/>
      <c r="AD13" s="7"/>
      <c r="AE13" s="35">
        <v>26433</v>
      </c>
      <c r="AF13" s="35"/>
      <c r="AG13" s="7"/>
      <c r="AH13" s="35">
        <v>2991</v>
      </c>
      <c r="AI13" s="7"/>
      <c r="AJ13" s="57">
        <f t="shared" si="2"/>
        <v>32991</v>
      </c>
      <c r="AK13" s="35">
        <v>19540</v>
      </c>
      <c r="AL13" s="35"/>
      <c r="AM13" s="7"/>
      <c r="AN13" s="7"/>
      <c r="AO13" s="7"/>
      <c r="AP13" s="7"/>
      <c r="AQ13" s="7"/>
      <c r="AR13" s="7"/>
      <c r="AS13" s="7"/>
      <c r="AT13" s="7" t="s">
        <v>368</v>
      </c>
    </row>
    <row r="14" spans="1:46" ht="15" x14ac:dyDescent="0.25">
      <c r="A14" s="7"/>
      <c r="B14" s="25" t="s">
        <v>65</v>
      </c>
      <c r="C14" s="25" t="s">
        <v>138</v>
      </c>
      <c r="D14" s="29">
        <v>40941</v>
      </c>
      <c r="E14" s="29">
        <v>41031</v>
      </c>
      <c r="F14" s="32">
        <v>2012</v>
      </c>
      <c r="G14" s="25" t="s">
        <v>234</v>
      </c>
      <c r="H14" s="9" t="s">
        <v>240</v>
      </c>
      <c r="I14" s="25" t="s">
        <v>253</v>
      </c>
      <c r="J14" s="25" t="s">
        <v>356</v>
      </c>
      <c r="K14" s="33">
        <v>75000</v>
      </c>
      <c r="L14" s="36">
        <v>279715</v>
      </c>
      <c r="M14" s="36">
        <v>279715</v>
      </c>
      <c r="N14" s="35">
        <v>274230</v>
      </c>
      <c r="O14" s="55">
        <f t="shared" si="1"/>
        <v>3.6564000000000001</v>
      </c>
      <c r="P14" s="7">
        <v>100</v>
      </c>
      <c r="Q14" s="35">
        <v>15000</v>
      </c>
      <c r="R14" s="35">
        <v>15000</v>
      </c>
      <c r="S14" s="35">
        <v>15000</v>
      </c>
      <c r="T14" s="59" t="s">
        <v>46</v>
      </c>
      <c r="U14" s="7">
        <v>300</v>
      </c>
      <c r="V14" s="35">
        <v>15120</v>
      </c>
      <c r="W14" s="34">
        <v>143750</v>
      </c>
      <c r="X14" s="7">
        <v>6548</v>
      </c>
      <c r="Y14" s="56">
        <f t="shared" si="0"/>
        <v>0.43653333333333333</v>
      </c>
      <c r="Z14" s="35"/>
      <c r="AA14" s="35">
        <v>15120</v>
      </c>
      <c r="AB14" s="7">
        <v>300</v>
      </c>
      <c r="AC14" s="7"/>
      <c r="AD14" s="7">
        <v>300</v>
      </c>
      <c r="AE14" s="35"/>
      <c r="AF14" s="35"/>
      <c r="AG14" s="7"/>
      <c r="AH14" s="35"/>
      <c r="AI14" s="7"/>
      <c r="AJ14" s="57">
        <f t="shared" si="2"/>
        <v>15120</v>
      </c>
      <c r="AK14" s="35">
        <v>1149</v>
      </c>
      <c r="AL14" s="35">
        <v>1167</v>
      </c>
      <c r="AM14" s="7"/>
      <c r="AN14" s="7"/>
      <c r="AO14" s="7"/>
      <c r="AP14" s="7"/>
      <c r="AQ14" s="7"/>
      <c r="AR14" s="7"/>
      <c r="AS14" s="7"/>
      <c r="AT14" s="7" t="s">
        <v>369</v>
      </c>
    </row>
    <row r="15" spans="1:46" ht="15" x14ac:dyDescent="0.25">
      <c r="A15" s="7"/>
      <c r="B15" s="25" t="s">
        <v>86</v>
      </c>
      <c r="C15" s="25" t="s">
        <v>229</v>
      </c>
      <c r="D15" s="29">
        <v>40945</v>
      </c>
      <c r="E15" s="29">
        <v>41005</v>
      </c>
      <c r="F15" s="32">
        <v>2012</v>
      </c>
      <c r="G15" s="25" t="s">
        <v>232</v>
      </c>
      <c r="H15" s="9" t="s">
        <v>169</v>
      </c>
      <c r="I15" s="25" t="s">
        <v>254</v>
      </c>
      <c r="J15" s="25" t="s">
        <v>356</v>
      </c>
      <c r="K15" s="33">
        <v>11000</v>
      </c>
      <c r="L15" s="36">
        <v>188723</v>
      </c>
      <c r="M15" s="36">
        <v>188723</v>
      </c>
      <c r="N15" s="36">
        <v>188723</v>
      </c>
      <c r="O15" s="55">
        <f t="shared" si="1"/>
        <v>17.156636363636363</v>
      </c>
      <c r="P15" s="7">
        <v>100</v>
      </c>
      <c r="Q15" s="35"/>
      <c r="R15" s="35"/>
      <c r="S15" s="35"/>
      <c r="T15" s="59" t="s">
        <v>46</v>
      </c>
      <c r="U15" s="7"/>
      <c r="V15" s="35"/>
      <c r="W15" s="35">
        <v>0</v>
      </c>
      <c r="X15" s="7">
        <v>0</v>
      </c>
      <c r="Y15" s="56"/>
      <c r="Z15" s="35"/>
      <c r="AA15" s="35"/>
      <c r="AB15" s="7">
        <v>725</v>
      </c>
      <c r="AC15" s="7"/>
      <c r="AD15" s="7"/>
      <c r="AE15" s="35"/>
      <c r="AF15" s="35"/>
      <c r="AG15" s="7"/>
      <c r="AH15" s="35"/>
      <c r="AI15" s="7"/>
      <c r="AJ15" s="57">
        <f t="shared" si="2"/>
        <v>0</v>
      </c>
      <c r="AK15" s="35"/>
      <c r="AL15" s="35"/>
      <c r="AM15" s="7"/>
      <c r="AN15" s="7"/>
      <c r="AO15" s="7"/>
      <c r="AP15" s="7"/>
      <c r="AQ15" s="7"/>
      <c r="AR15" s="7"/>
      <c r="AS15" s="7"/>
      <c r="AT15" s="7" t="s">
        <v>370</v>
      </c>
    </row>
    <row r="16" spans="1:46" ht="15" x14ac:dyDescent="0.25">
      <c r="A16" s="7"/>
      <c r="B16" s="25" t="s">
        <v>111</v>
      </c>
      <c r="C16" s="25" t="s">
        <v>229</v>
      </c>
      <c r="D16" s="29">
        <v>40946</v>
      </c>
      <c r="E16" s="29">
        <v>41006</v>
      </c>
      <c r="F16" s="32">
        <v>2012</v>
      </c>
      <c r="G16" s="25" t="s">
        <v>232</v>
      </c>
      <c r="H16" s="9" t="s">
        <v>169</v>
      </c>
      <c r="I16" s="25" t="s">
        <v>255</v>
      </c>
      <c r="J16" s="25" t="s">
        <v>356</v>
      </c>
      <c r="K16" s="33">
        <v>7500</v>
      </c>
      <c r="L16" s="36">
        <v>104884</v>
      </c>
      <c r="M16" s="36">
        <v>104885</v>
      </c>
      <c r="N16" s="36">
        <v>104885</v>
      </c>
      <c r="O16" s="55">
        <f t="shared" si="1"/>
        <v>13.984666666666667</v>
      </c>
      <c r="P16" s="7">
        <v>100</v>
      </c>
      <c r="Q16" s="35">
        <v>120</v>
      </c>
      <c r="R16" s="35"/>
      <c r="S16" s="35">
        <v>120</v>
      </c>
      <c r="T16" s="59" t="s">
        <v>46</v>
      </c>
      <c r="U16" s="7"/>
      <c r="V16" s="35"/>
      <c r="W16" s="34">
        <v>14488</v>
      </c>
      <c r="X16" s="7">
        <v>14487</v>
      </c>
      <c r="Y16" s="56">
        <f t="shared" si="0"/>
        <v>120.72499999999999</v>
      </c>
      <c r="Z16" s="35"/>
      <c r="AA16" s="35"/>
      <c r="AB16" s="7"/>
      <c r="AC16" s="7"/>
      <c r="AD16" s="7"/>
      <c r="AE16" s="35"/>
      <c r="AF16" s="35"/>
      <c r="AG16" s="7"/>
      <c r="AH16" s="35"/>
      <c r="AI16" s="7"/>
      <c r="AJ16" s="57">
        <f t="shared" si="2"/>
        <v>0</v>
      </c>
      <c r="AK16" s="35"/>
      <c r="AL16" s="35"/>
      <c r="AM16" s="7"/>
      <c r="AN16" s="7"/>
      <c r="AO16" s="7"/>
      <c r="AP16" s="7"/>
      <c r="AQ16" s="7"/>
      <c r="AR16" s="7"/>
      <c r="AS16" s="7"/>
      <c r="AT16" s="7" t="s">
        <v>371</v>
      </c>
    </row>
    <row r="17" spans="1:46" ht="15" x14ac:dyDescent="0.25">
      <c r="A17" s="7"/>
      <c r="B17" s="25" t="s">
        <v>12</v>
      </c>
      <c r="C17" s="25" t="s">
        <v>229</v>
      </c>
      <c r="D17" s="29">
        <v>40947</v>
      </c>
      <c r="E17" s="29">
        <v>41037</v>
      </c>
      <c r="F17" s="32">
        <v>2012</v>
      </c>
      <c r="G17" s="25" t="s">
        <v>232</v>
      </c>
      <c r="H17" s="9" t="s">
        <v>169</v>
      </c>
      <c r="I17" s="25" t="s">
        <v>256</v>
      </c>
      <c r="J17" s="25" t="s">
        <v>356</v>
      </c>
      <c r="K17" s="33">
        <v>8000</v>
      </c>
      <c r="L17" s="36">
        <v>206291</v>
      </c>
      <c r="M17" s="34">
        <v>206291</v>
      </c>
      <c r="N17" s="35">
        <v>134742</v>
      </c>
      <c r="O17" s="55">
        <f t="shared" si="1"/>
        <v>16.842749999999999</v>
      </c>
      <c r="P17" s="7">
        <v>100</v>
      </c>
      <c r="Q17" s="35"/>
      <c r="R17" s="35"/>
      <c r="S17" s="35"/>
      <c r="T17" s="59" t="s">
        <v>46</v>
      </c>
      <c r="U17" s="7">
        <v>23</v>
      </c>
      <c r="V17" s="35">
        <v>8000</v>
      </c>
      <c r="W17" s="34">
        <v>36200</v>
      </c>
      <c r="X17" s="34">
        <v>29233</v>
      </c>
      <c r="Y17" s="56"/>
      <c r="Z17" s="35"/>
      <c r="AA17" s="35"/>
      <c r="AB17" s="7">
        <v>2500</v>
      </c>
      <c r="AC17" s="7"/>
      <c r="AD17" s="7"/>
      <c r="AE17" s="35"/>
      <c r="AF17" s="35"/>
      <c r="AG17" s="7"/>
      <c r="AH17" s="35"/>
      <c r="AI17" s="7"/>
      <c r="AJ17" s="57">
        <f t="shared" si="2"/>
        <v>0</v>
      </c>
      <c r="AK17" s="35"/>
      <c r="AL17" s="35">
        <v>880</v>
      </c>
      <c r="AM17" s="7"/>
      <c r="AN17" s="7"/>
      <c r="AO17" s="7"/>
      <c r="AP17" s="7"/>
      <c r="AQ17" s="7"/>
      <c r="AR17" s="7"/>
      <c r="AS17" s="7"/>
      <c r="AT17" s="7" t="s">
        <v>372</v>
      </c>
    </row>
    <row r="18" spans="1:46" ht="15" x14ac:dyDescent="0.25">
      <c r="A18" s="7"/>
      <c r="B18" s="25" t="s">
        <v>78</v>
      </c>
      <c r="C18" s="25" t="s">
        <v>138</v>
      </c>
      <c r="D18" s="29">
        <v>40947</v>
      </c>
      <c r="E18" s="29">
        <v>41037</v>
      </c>
      <c r="F18" s="32">
        <v>2012</v>
      </c>
      <c r="G18" s="25" t="s">
        <v>233</v>
      </c>
      <c r="H18" s="9" t="s">
        <v>175</v>
      </c>
      <c r="I18" s="25" t="s">
        <v>257</v>
      </c>
      <c r="J18" s="25" t="s">
        <v>356</v>
      </c>
      <c r="K18" s="33">
        <v>6600</v>
      </c>
      <c r="L18" s="36">
        <v>94737</v>
      </c>
      <c r="M18" s="34">
        <v>88409</v>
      </c>
      <c r="N18" s="35">
        <v>88409</v>
      </c>
      <c r="O18" s="55">
        <f t="shared" si="1"/>
        <v>13.39530303030303</v>
      </c>
      <c r="P18" s="7">
        <v>93</v>
      </c>
      <c r="Q18" s="35"/>
      <c r="R18" s="35"/>
      <c r="S18" s="35"/>
      <c r="T18" s="59" t="s">
        <v>46</v>
      </c>
      <c r="U18" s="7">
        <v>891</v>
      </c>
      <c r="V18" s="35"/>
      <c r="W18" s="35"/>
      <c r="X18" s="7"/>
      <c r="Y18" s="56"/>
      <c r="Z18" s="35"/>
      <c r="AA18" s="35">
        <v>251</v>
      </c>
      <c r="AB18" s="7">
        <v>891</v>
      </c>
      <c r="AC18" s="7"/>
      <c r="AD18" s="7"/>
      <c r="AE18" s="35"/>
      <c r="AF18" s="35"/>
      <c r="AG18" s="7"/>
      <c r="AH18" s="35"/>
      <c r="AI18" s="7"/>
      <c r="AJ18" s="57">
        <f t="shared" si="2"/>
        <v>251</v>
      </c>
      <c r="AK18" s="35">
        <v>37625</v>
      </c>
      <c r="AL18" s="35">
        <v>39122</v>
      </c>
      <c r="AM18" s="7"/>
      <c r="AN18" s="7"/>
      <c r="AO18" s="7"/>
      <c r="AP18" s="7"/>
      <c r="AQ18" s="7"/>
      <c r="AR18" s="7"/>
      <c r="AS18" s="7"/>
      <c r="AT18" s="7" t="s">
        <v>373</v>
      </c>
    </row>
    <row r="19" spans="1:46" ht="15" x14ac:dyDescent="0.25">
      <c r="A19" s="7"/>
      <c r="B19" s="25" t="s">
        <v>62</v>
      </c>
      <c r="C19" s="25" t="s">
        <v>138</v>
      </c>
      <c r="D19" s="29">
        <v>40947</v>
      </c>
      <c r="E19" s="29">
        <v>41068</v>
      </c>
      <c r="F19" s="32">
        <v>2012</v>
      </c>
      <c r="G19" s="25" t="s">
        <v>230</v>
      </c>
      <c r="H19" s="9" t="s">
        <v>175</v>
      </c>
      <c r="I19" s="25" t="s">
        <v>258</v>
      </c>
      <c r="J19" s="25" t="s">
        <v>356</v>
      </c>
      <c r="K19" s="33">
        <v>4000</v>
      </c>
      <c r="L19" s="36">
        <v>196831</v>
      </c>
      <c r="M19" s="34">
        <v>194571</v>
      </c>
      <c r="N19" s="35">
        <v>194571</v>
      </c>
      <c r="O19" s="55">
        <f t="shared" si="1"/>
        <v>48.642749999999999</v>
      </c>
      <c r="P19" s="7">
        <v>99</v>
      </c>
      <c r="Q19" s="35"/>
      <c r="R19" s="35"/>
      <c r="S19" s="35"/>
      <c r="T19" s="59" t="s">
        <v>46</v>
      </c>
      <c r="U19" s="7">
        <v>40</v>
      </c>
      <c r="V19" s="35"/>
      <c r="W19" s="35"/>
      <c r="X19" s="7"/>
      <c r="Y19" s="56"/>
      <c r="Z19" s="35"/>
      <c r="AA19" s="35">
        <v>4000</v>
      </c>
      <c r="AB19" s="7"/>
      <c r="AC19" s="7"/>
      <c r="AD19" s="7"/>
      <c r="AE19" s="35"/>
      <c r="AF19" s="35"/>
      <c r="AG19" s="7"/>
      <c r="AH19" s="35"/>
      <c r="AI19" s="7"/>
      <c r="AJ19" s="57">
        <f t="shared" si="2"/>
        <v>4000</v>
      </c>
      <c r="AK19" s="35"/>
      <c r="AL19" s="35"/>
      <c r="AM19" s="7"/>
      <c r="AN19" s="7"/>
      <c r="AO19" s="7"/>
      <c r="AP19" s="7"/>
      <c r="AQ19" s="7"/>
      <c r="AR19" s="7"/>
      <c r="AS19" s="7"/>
      <c r="AT19" s="106" t="s">
        <v>374</v>
      </c>
    </row>
    <row r="20" spans="1:46" ht="15" x14ac:dyDescent="0.25">
      <c r="A20" s="7"/>
      <c r="B20" s="25" t="s">
        <v>68</v>
      </c>
      <c r="C20" s="25" t="s">
        <v>135</v>
      </c>
      <c r="D20" s="29">
        <v>40948</v>
      </c>
      <c r="E20" s="29">
        <v>41008</v>
      </c>
      <c r="F20" s="32">
        <v>2012</v>
      </c>
      <c r="G20" s="25" t="s">
        <v>131</v>
      </c>
      <c r="H20" s="9" t="s">
        <v>169</v>
      </c>
      <c r="I20" s="25" t="s">
        <v>259</v>
      </c>
      <c r="J20" s="25" t="s">
        <v>356</v>
      </c>
      <c r="K20" s="33">
        <v>5000</v>
      </c>
      <c r="L20" s="36">
        <v>129179</v>
      </c>
      <c r="M20" s="34">
        <v>129179</v>
      </c>
      <c r="N20" s="35">
        <v>129055</v>
      </c>
      <c r="O20" s="55">
        <f t="shared" si="1"/>
        <v>25.811</v>
      </c>
      <c r="P20" s="7">
        <v>100</v>
      </c>
      <c r="Q20" s="35"/>
      <c r="R20" s="35"/>
      <c r="S20" s="35"/>
      <c r="T20" s="59" t="s">
        <v>46</v>
      </c>
      <c r="U20" s="7">
        <v>6</v>
      </c>
      <c r="V20" s="35">
        <v>17000</v>
      </c>
      <c r="W20" s="35"/>
      <c r="X20" s="7"/>
      <c r="Y20" s="56"/>
      <c r="Z20" s="35"/>
      <c r="AA20" s="35"/>
      <c r="AB20" s="7">
        <v>100</v>
      </c>
      <c r="AC20" s="7"/>
      <c r="AD20" s="7"/>
      <c r="AE20" s="35"/>
      <c r="AF20" s="35"/>
      <c r="AG20" s="7"/>
      <c r="AH20" s="35"/>
      <c r="AI20" s="7"/>
      <c r="AJ20" s="57">
        <f t="shared" si="2"/>
        <v>0</v>
      </c>
      <c r="AK20" s="35"/>
      <c r="AL20" s="35"/>
      <c r="AM20" s="7"/>
      <c r="AN20" s="7"/>
      <c r="AO20" s="7"/>
      <c r="AP20" s="7"/>
      <c r="AQ20" s="7"/>
      <c r="AR20" s="7"/>
      <c r="AS20" s="7"/>
      <c r="AT20" s="7" t="s">
        <v>375</v>
      </c>
    </row>
    <row r="21" spans="1:46" ht="15" x14ac:dyDescent="0.25">
      <c r="A21" s="7"/>
      <c r="B21" s="25" t="s">
        <v>221</v>
      </c>
      <c r="C21" s="25" t="s">
        <v>229</v>
      </c>
      <c r="D21" s="29">
        <v>40948</v>
      </c>
      <c r="E21" s="29">
        <v>41038</v>
      </c>
      <c r="F21" s="32">
        <v>2012</v>
      </c>
      <c r="G21" s="25" t="s">
        <v>232</v>
      </c>
      <c r="H21" s="9" t="s">
        <v>169</v>
      </c>
      <c r="I21" s="25" t="s">
        <v>260</v>
      </c>
      <c r="J21" s="25" t="s">
        <v>356</v>
      </c>
      <c r="K21" s="33">
        <v>3150</v>
      </c>
      <c r="L21" s="36">
        <v>163747</v>
      </c>
      <c r="M21" s="36">
        <v>163747</v>
      </c>
      <c r="N21" s="35">
        <v>163128</v>
      </c>
      <c r="O21" s="55">
        <f t="shared" si="1"/>
        <v>51.786666666666669</v>
      </c>
      <c r="P21" s="7">
        <v>100</v>
      </c>
      <c r="Q21" s="35"/>
      <c r="R21" s="35"/>
      <c r="S21" s="35"/>
      <c r="T21" s="59" t="s">
        <v>46</v>
      </c>
      <c r="U21" s="7">
        <v>90</v>
      </c>
      <c r="V21" s="35"/>
      <c r="W21" s="35">
        <v>16250</v>
      </c>
      <c r="X21" s="34"/>
      <c r="Y21" s="56"/>
      <c r="Z21" s="35"/>
      <c r="AA21" s="35"/>
      <c r="AB21" s="7">
        <v>200</v>
      </c>
      <c r="AC21" s="7"/>
      <c r="AD21" s="7"/>
      <c r="AE21" s="35"/>
      <c r="AF21" s="35"/>
      <c r="AG21" s="7"/>
      <c r="AH21" s="35">
        <v>1300</v>
      </c>
      <c r="AI21" s="7"/>
      <c r="AJ21" s="57">
        <f t="shared" si="2"/>
        <v>1300</v>
      </c>
      <c r="AK21" s="35">
        <v>1150</v>
      </c>
      <c r="AL21" s="35">
        <v>1295</v>
      </c>
      <c r="AM21" s="7"/>
      <c r="AN21" s="7"/>
      <c r="AO21" s="7"/>
      <c r="AP21" s="7"/>
      <c r="AQ21" s="7"/>
      <c r="AR21" s="7"/>
      <c r="AS21" s="7"/>
      <c r="AT21" s="7" t="s">
        <v>376</v>
      </c>
    </row>
    <row r="22" spans="1:46" ht="15" x14ac:dyDescent="0.25">
      <c r="A22" s="7"/>
      <c r="B22" s="25" t="s">
        <v>63</v>
      </c>
      <c r="C22" s="25" t="s">
        <v>138</v>
      </c>
      <c r="D22" s="29">
        <v>40948</v>
      </c>
      <c r="E22" s="29">
        <v>41069</v>
      </c>
      <c r="F22" s="32">
        <v>2012</v>
      </c>
      <c r="G22" s="25" t="s">
        <v>3</v>
      </c>
      <c r="H22" s="9" t="s">
        <v>167</v>
      </c>
      <c r="I22" s="25" t="s">
        <v>261</v>
      </c>
      <c r="J22" s="25" t="s">
        <v>356</v>
      </c>
      <c r="K22" s="33">
        <v>6159</v>
      </c>
      <c r="L22" s="36">
        <v>275994</v>
      </c>
      <c r="M22" s="34">
        <v>190277</v>
      </c>
      <c r="N22" s="35">
        <v>190277</v>
      </c>
      <c r="O22" s="55">
        <f t="shared" si="1"/>
        <v>30.894138658873192</v>
      </c>
      <c r="P22" s="7">
        <v>69</v>
      </c>
      <c r="Q22" s="35">
        <v>6159</v>
      </c>
      <c r="R22" s="35">
        <v>6159</v>
      </c>
      <c r="S22" s="35">
        <v>6159</v>
      </c>
      <c r="T22" s="59" t="s">
        <v>46</v>
      </c>
      <c r="U22" s="7">
        <v>45</v>
      </c>
      <c r="V22" s="35">
        <v>6159</v>
      </c>
      <c r="W22" s="35">
        <v>15000</v>
      </c>
      <c r="X22" s="34">
        <v>7682</v>
      </c>
      <c r="Y22" s="56">
        <f t="shared" si="0"/>
        <v>1.24728040266277</v>
      </c>
      <c r="Z22" s="35"/>
      <c r="AA22" s="35"/>
      <c r="AB22" s="7">
        <v>100</v>
      </c>
      <c r="AC22" s="7"/>
      <c r="AD22" s="7"/>
      <c r="AE22" s="35">
        <v>2364</v>
      </c>
      <c r="AF22" s="35"/>
      <c r="AG22" s="7"/>
      <c r="AH22" s="35">
        <v>6159</v>
      </c>
      <c r="AI22" s="7"/>
      <c r="AJ22" s="57">
        <f t="shared" si="2"/>
        <v>6159</v>
      </c>
      <c r="AK22" s="34">
        <v>9263</v>
      </c>
      <c r="AL22" s="34">
        <v>4321</v>
      </c>
      <c r="AM22" s="7"/>
      <c r="AN22" s="7"/>
      <c r="AO22" s="7"/>
      <c r="AP22" s="7"/>
      <c r="AQ22" s="7"/>
      <c r="AR22" s="7"/>
      <c r="AS22" s="7"/>
      <c r="AT22" s="7" t="s">
        <v>377</v>
      </c>
    </row>
    <row r="23" spans="1:46" ht="15" x14ac:dyDescent="0.25">
      <c r="A23" s="7"/>
      <c r="B23" s="25" t="s">
        <v>132</v>
      </c>
      <c r="C23" s="25" t="s">
        <v>229</v>
      </c>
      <c r="D23" s="29">
        <v>40949</v>
      </c>
      <c r="E23" s="29">
        <v>41009</v>
      </c>
      <c r="F23" s="32">
        <v>2012</v>
      </c>
      <c r="G23" s="25" t="s">
        <v>232</v>
      </c>
      <c r="H23" s="9" t="s">
        <v>169</v>
      </c>
      <c r="I23" s="25" t="s">
        <v>262</v>
      </c>
      <c r="J23" s="25" t="s">
        <v>356</v>
      </c>
      <c r="K23" s="33">
        <v>5000</v>
      </c>
      <c r="L23" s="36">
        <v>129185</v>
      </c>
      <c r="M23" s="36">
        <v>129185</v>
      </c>
      <c r="N23" s="36">
        <v>129185</v>
      </c>
      <c r="O23" s="55">
        <f t="shared" si="1"/>
        <v>25.837</v>
      </c>
      <c r="P23" s="7">
        <v>100</v>
      </c>
      <c r="Q23" s="35"/>
      <c r="R23" s="35"/>
      <c r="S23" s="35"/>
      <c r="T23" s="59" t="s">
        <v>46</v>
      </c>
      <c r="U23" s="7"/>
      <c r="V23" s="35"/>
      <c r="W23" s="35">
        <v>15000</v>
      </c>
      <c r="X23" s="34">
        <v>17344</v>
      </c>
      <c r="Y23" s="56"/>
      <c r="Z23" s="35"/>
      <c r="AA23" s="35">
        <v>11000</v>
      </c>
      <c r="AB23" s="7">
        <v>180</v>
      </c>
      <c r="AC23" s="7"/>
      <c r="AD23" s="7"/>
      <c r="AE23" s="35"/>
      <c r="AF23" s="35"/>
      <c r="AG23" s="7"/>
      <c r="AH23" s="35"/>
      <c r="AI23" s="7"/>
      <c r="AJ23" s="57">
        <f t="shared" si="2"/>
        <v>11000</v>
      </c>
      <c r="AK23" s="35"/>
      <c r="AL23" s="35"/>
      <c r="AM23" s="7"/>
      <c r="AN23" s="7"/>
      <c r="AO23" s="7"/>
      <c r="AP23" s="7"/>
      <c r="AQ23" s="7"/>
      <c r="AR23" s="7"/>
      <c r="AS23" s="7"/>
      <c r="AT23" s="7" t="s">
        <v>378</v>
      </c>
    </row>
    <row r="24" spans="1:46" ht="15" x14ac:dyDescent="0.25">
      <c r="A24" s="7"/>
      <c r="B24" s="25" t="s">
        <v>85</v>
      </c>
      <c r="C24" s="25" t="s">
        <v>135</v>
      </c>
      <c r="D24" s="29">
        <v>40952</v>
      </c>
      <c r="E24" s="29">
        <v>41012</v>
      </c>
      <c r="F24" s="32">
        <v>2012</v>
      </c>
      <c r="G24" s="25" t="s">
        <v>131</v>
      </c>
      <c r="H24" s="9" t="s">
        <v>169</v>
      </c>
      <c r="I24" s="25" t="s">
        <v>263</v>
      </c>
      <c r="J24" s="25" t="s">
        <v>356</v>
      </c>
      <c r="K24" s="33">
        <v>7500</v>
      </c>
      <c r="L24" s="36">
        <v>148035</v>
      </c>
      <c r="M24" s="36">
        <v>148035</v>
      </c>
      <c r="N24" s="35">
        <v>146663</v>
      </c>
      <c r="O24" s="55">
        <f t="shared" si="1"/>
        <v>19.555066666666665</v>
      </c>
      <c r="P24" s="7">
        <v>100</v>
      </c>
      <c r="Q24" s="35"/>
      <c r="R24" s="35"/>
      <c r="S24" s="35"/>
      <c r="T24" s="59" t="s">
        <v>46</v>
      </c>
      <c r="U24" s="7">
        <v>80</v>
      </c>
      <c r="V24" s="35"/>
      <c r="W24" s="35"/>
      <c r="X24" s="7"/>
      <c r="Y24" s="56"/>
      <c r="Z24" s="35">
        <v>7500</v>
      </c>
      <c r="AA24" s="35"/>
      <c r="AB24" s="7"/>
      <c r="AC24" s="7"/>
      <c r="AD24" s="7"/>
      <c r="AE24" s="35"/>
      <c r="AF24" s="35"/>
      <c r="AG24" s="7"/>
      <c r="AH24" s="35"/>
      <c r="AI24" s="7"/>
      <c r="AJ24" s="57">
        <f t="shared" si="2"/>
        <v>7500</v>
      </c>
      <c r="AK24" s="35"/>
      <c r="AL24" s="35"/>
      <c r="AM24" s="7"/>
      <c r="AN24" s="7"/>
      <c r="AO24" s="7"/>
      <c r="AP24" s="7"/>
      <c r="AQ24" s="7"/>
      <c r="AR24" s="7"/>
      <c r="AS24" s="7"/>
      <c r="AT24" s="7" t="s">
        <v>379</v>
      </c>
    </row>
    <row r="25" spans="1:46" ht="15" x14ac:dyDescent="0.25">
      <c r="A25" s="7"/>
      <c r="B25" s="25" t="s">
        <v>87</v>
      </c>
      <c r="C25" s="25" t="s">
        <v>229</v>
      </c>
      <c r="D25" s="29">
        <v>40952</v>
      </c>
      <c r="E25" s="29">
        <v>41054</v>
      </c>
      <c r="F25" s="32">
        <v>2012</v>
      </c>
      <c r="G25" s="25" t="s">
        <v>232</v>
      </c>
      <c r="H25" s="9" t="s">
        <v>169</v>
      </c>
      <c r="I25" s="25" t="s">
        <v>264</v>
      </c>
      <c r="J25" s="25" t="s">
        <v>356</v>
      </c>
      <c r="K25" s="33">
        <v>3200</v>
      </c>
      <c r="L25" s="36">
        <v>165927</v>
      </c>
      <c r="M25" s="36">
        <v>165927</v>
      </c>
      <c r="N25" s="35">
        <v>133947</v>
      </c>
      <c r="O25" s="55">
        <f t="shared" si="1"/>
        <v>41.858437500000001</v>
      </c>
      <c r="P25" s="7">
        <v>100</v>
      </c>
      <c r="Q25" s="35"/>
      <c r="R25" s="35"/>
      <c r="S25" s="35"/>
      <c r="T25" s="59" t="s">
        <v>46</v>
      </c>
      <c r="U25" s="7"/>
      <c r="V25" s="35"/>
      <c r="W25" s="34">
        <v>28000</v>
      </c>
      <c r="X25" s="34"/>
      <c r="Y25" s="56"/>
      <c r="Z25" s="35"/>
      <c r="AA25" s="35"/>
      <c r="AB25" s="7">
        <v>300</v>
      </c>
      <c r="AC25" s="7"/>
      <c r="AD25" s="7"/>
      <c r="AE25" s="35"/>
      <c r="AF25" s="35"/>
      <c r="AG25" s="7"/>
      <c r="AH25" s="35"/>
      <c r="AI25" s="7"/>
      <c r="AJ25" s="57">
        <f t="shared" si="2"/>
        <v>0</v>
      </c>
      <c r="AK25" s="35"/>
      <c r="AL25" s="35"/>
      <c r="AM25" s="7"/>
      <c r="AN25" s="7"/>
      <c r="AO25" s="7"/>
      <c r="AP25" s="7"/>
      <c r="AQ25" s="7"/>
      <c r="AR25" s="7"/>
      <c r="AS25" s="7"/>
      <c r="AT25" s="7" t="s">
        <v>380</v>
      </c>
    </row>
    <row r="26" spans="1:46" ht="15" x14ac:dyDescent="0.25">
      <c r="A26" s="7"/>
      <c r="B26" s="26" t="s">
        <v>222</v>
      </c>
      <c r="C26" s="25" t="s">
        <v>138</v>
      </c>
      <c r="D26" s="29">
        <v>40954</v>
      </c>
      <c r="E26" s="29">
        <v>40983</v>
      </c>
      <c r="F26" s="32">
        <v>2012</v>
      </c>
      <c r="G26" s="25" t="s">
        <v>107</v>
      </c>
      <c r="H26" s="9" t="s">
        <v>240</v>
      </c>
      <c r="I26" s="25" t="s">
        <v>265</v>
      </c>
      <c r="J26" s="25" t="s">
        <v>356</v>
      </c>
      <c r="K26" s="33">
        <v>780000</v>
      </c>
      <c r="L26" s="36">
        <v>61402</v>
      </c>
      <c r="M26" s="36">
        <v>61402</v>
      </c>
      <c r="N26" s="35">
        <v>61380</v>
      </c>
      <c r="O26" s="55">
        <f t="shared" si="1"/>
        <v>7.8692307692307686E-2</v>
      </c>
      <c r="P26" s="7">
        <v>100</v>
      </c>
      <c r="Q26" s="35"/>
      <c r="R26" s="35"/>
      <c r="S26" s="35"/>
      <c r="T26" s="59" t="s">
        <v>46</v>
      </c>
      <c r="U26" s="7"/>
      <c r="V26" s="35"/>
      <c r="W26" s="35"/>
      <c r="X26" s="7"/>
      <c r="Y26" s="56"/>
      <c r="Z26" s="35"/>
      <c r="AA26" s="35"/>
      <c r="AB26" s="7">
        <v>240</v>
      </c>
      <c r="AC26" s="7"/>
      <c r="AD26" s="7">
        <v>601</v>
      </c>
      <c r="AE26" s="35"/>
      <c r="AF26" s="35"/>
      <c r="AG26" s="7"/>
      <c r="AH26" s="35"/>
      <c r="AI26" s="7"/>
      <c r="AJ26" s="57">
        <f t="shared" si="2"/>
        <v>0</v>
      </c>
      <c r="AK26" s="35"/>
      <c r="AL26" s="35"/>
      <c r="AM26" s="7"/>
      <c r="AN26" s="7"/>
      <c r="AO26" s="7"/>
      <c r="AP26" s="7"/>
      <c r="AQ26" s="7"/>
      <c r="AR26" s="7"/>
      <c r="AS26" s="7"/>
      <c r="AT26" s="7" t="s">
        <v>381</v>
      </c>
    </row>
    <row r="27" spans="1:46" ht="15" x14ac:dyDescent="0.25">
      <c r="A27" s="7"/>
      <c r="B27" s="27" t="s">
        <v>5</v>
      </c>
      <c r="C27" s="21" t="s">
        <v>134</v>
      </c>
      <c r="D27" s="29">
        <v>40955</v>
      </c>
      <c r="E27" s="29">
        <v>41045</v>
      </c>
      <c r="F27" s="32">
        <v>2012</v>
      </c>
      <c r="G27" s="25" t="s">
        <v>11</v>
      </c>
      <c r="H27" s="9" t="s">
        <v>149</v>
      </c>
      <c r="I27" s="25" t="s">
        <v>266</v>
      </c>
      <c r="J27" s="25" t="s">
        <v>356</v>
      </c>
      <c r="K27" s="33">
        <v>22500</v>
      </c>
      <c r="L27" s="36">
        <v>146331</v>
      </c>
      <c r="M27" s="36">
        <v>146331</v>
      </c>
      <c r="N27" s="35">
        <v>91612</v>
      </c>
      <c r="O27" s="55">
        <f t="shared" si="1"/>
        <v>4.0716444444444448</v>
      </c>
      <c r="P27" s="7">
        <v>100</v>
      </c>
      <c r="Q27" s="35">
        <v>7500</v>
      </c>
      <c r="R27" s="35">
        <v>7500</v>
      </c>
      <c r="S27" s="35">
        <v>7500</v>
      </c>
      <c r="T27" s="59" t="s">
        <v>46</v>
      </c>
      <c r="U27" s="7"/>
      <c r="V27" s="35">
        <v>7500</v>
      </c>
      <c r="W27" s="35">
        <v>49300</v>
      </c>
      <c r="X27" s="7"/>
      <c r="Y27" s="56"/>
      <c r="Z27" s="35">
        <v>980</v>
      </c>
      <c r="AA27" s="35">
        <v>7500</v>
      </c>
      <c r="AB27" s="7"/>
      <c r="AC27" s="7"/>
      <c r="AD27" s="7"/>
      <c r="AE27" s="35"/>
      <c r="AF27" s="35"/>
      <c r="AG27" s="7"/>
      <c r="AH27" s="35"/>
      <c r="AI27" s="7"/>
      <c r="AJ27" s="57">
        <f t="shared" si="2"/>
        <v>8480</v>
      </c>
      <c r="AK27" s="35"/>
      <c r="AL27" s="35"/>
      <c r="AM27" s="7"/>
      <c r="AN27" s="7"/>
      <c r="AO27" s="7"/>
      <c r="AP27" s="7"/>
      <c r="AQ27" s="7"/>
      <c r="AR27" s="7"/>
      <c r="AS27" s="7"/>
      <c r="AT27" s="7" t="s">
        <v>382</v>
      </c>
    </row>
    <row r="28" spans="1:46" ht="15" x14ac:dyDescent="0.25">
      <c r="A28" s="7"/>
      <c r="B28" s="28" t="s">
        <v>71</v>
      </c>
      <c r="C28" s="21" t="s">
        <v>138</v>
      </c>
      <c r="D28" s="29">
        <v>40956</v>
      </c>
      <c r="E28" s="29">
        <v>41046</v>
      </c>
      <c r="F28" s="32">
        <v>2012</v>
      </c>
      <c r="G28" s="25" t="s">
        <v>70</v>
      </c>
      <c r="H28" s="9" t="s">
        <v>240</v>
      </c>
      <c r="I28" s="25" t="s">
        <v>267</v>
      </c>
      <c r="J28" s="25" t="s">
        <v>356</v>
      </c>
      <c r="K28" s="33">
        <v>99120</v>
      </c>
      <c r="L28" s="36">
        <v>60045</v>
      </c>
      <c r="M28" s="36">
        <v>60045</v>
      </c>
      <c r="N28" s="34">
        <v>59984</v>
      </c>
      <c r="O28" s="55">
        <f t="shared" si="1"/>
        <v>0.60516545601291361</v>
      </c>
      <c r="P28" s="7">
        <v>100</v>
      </c>
      <c r="Q28" s="34">
        <v>99120</v>
      </c>
      <c r="R28" s="34">
        <v>99120</v>
      </c>
      <c r="S28" s="35">
        <v>99120</v>
      </c>
      <c r="T28" s="59" t="s">
        <v>46</v>
      </c>
      <c r="U28" s="34">
        <v>60</v>
      </c>
      <c r="V28" s="35">
        <v>99120</v>
      </c>
      <c r="W28" s="34">
        <v>8752</v>
      </c>
      <c r="X28" s="34">
        <v>6694</v>
      </c>
      <c r="Y28" s="56">
        <f t="shared" si="0"/>
        <v>6.7534301856335757E-2</v>
      </c>
      <c r="Z28" s="35"/>
      <c r="AA28" s="35"/>
      <c r="AB28" s="7"/>
      <c r="AC28" s="7"/>
      <c r="AD28" s="7"/>
      <c r="AE28" s="35"/>
      <c r="AF28" s="35"/>
      <c r="AG28" s="7"/>
      <c r="AH28" s="35">
        <v>45131</v>
      </c>
      <c r="AI28" s="7"/>
      <c r="AJ28" s="57">
        <f t="shared" si="2"/>
        <v>45131</v>
      </c>
      <c r="AK28" s="35"/>
      <c r="AL28" s="35">
        <v>917</v>
      </c>
      <c r="AM28" s="7"/>
      <c r="AN28" s="7"/>
      <c r="AO28" s="7"/>
      <c r="AP28" s="7"/>
      <c r="AQ28" s="7"/>
      <c r="AR28" s="7"/>
      <c r="AS28" s="7"/>
      <c r="AT28" s="7" t="s">
        <v>383</v>
      </c>
    </row>
    <row r="29" spans="1:46" ht="15" x14ac:dyDescent="0.25">
      <c r="A29" s="7"/>
      <c r="B29" s="25" t="s">
        <v>220</v>
      </c>
      <c r="C29" s="25" t="s">
        <v>229</v>
      </c>
      <c r="D29" s="29">
        <v>40956</v>
      </c>
      <c r="E29" s="29">
        <v>41046</v>
      </c>
      <c r="F29" s="32">
        <v>2012</v>
      </c>
      <c r="G29" s="25" t="s">
        <v>232</v>
      </c>
      <c r="H29" s="9" t="s">
        <v>169</v>
      </c>
      <c r="I29" s="25" t="s">
        <v>268</v>
      </c>
      <c r="J29" s="25" t="s">
        <v>356</v>
      </c>
      <c r="K29" s="33">
        <v>6000</v>
      </c>
      <c r="L29" s="36">
        <v>204964</v>
      </c>
      <c r="M29" s="36">
        <v>204963</v>
      </c>
      <c r="N29" s="36">
        <v>204963</v>
      </c>
      <c r="O29" s="55">
        <f t="shared" si="1"/>
        <v>34.160499999999999</v>
      </c>
      <c r="P29" s="7">
        <v>100</v>
      </c>
      <c r="Q29" s="35"/>
      <c r="R29" s="35"/>
      <c r="S29" s="35"/>
      <c r="T29" s="59" t="s">
        <v>46</v>
      </c>
      <c r="U29" s="7"/>
      <c r="V29" s="35"/>
      <c r="W29" s="34">
        <v>23261</v>
      </c>
      <c r="X29" s="34">
        <v>30433</v>
      </c>
      <c r="Y29" s="56"/>
      <c r="Z29" s="35"/>
      <c r="AA29" s="35">
        <v>6000</v>
      </c>
      <c r="AB29" s="7">
        <v>44</v>
      </c>
      <c r="AC29" s="7"/>
      <c r="AD29" s="7"/>
      <c r="AE29" s="35"/>
      <c r="AF29" s="35"/>
      <c r="AG29" s="7"/>
      <c r="AH29" s="35"/>
      <c r="AI29" s="7"/>
      <c r="AJ29" s="57">
        <f t="shared" si="2"/>
        <v>6000</v>
      </c>
      <c r="AK29" s="35"/>
      <c r="AL29" s="35"/>
      <c r="AM29" s="7"/>
      <c r="AN29" s="7"/>
      <c r="AO29" s="7"/>
      <c r="AP29" s="7"/>
      <c r="AQ29" s="7"/>
      <c r="AR29" s="7"/>
      <c r="AS29" s="7"/>
      <c r="AT29" s="7" t="s">
        <v>361</v>
      </c>
    </row>
    <row r="30" spans="1:46" ht="15" x14ac:dyDescent="0.25">
      <c r="A30" s="7"/>
      <c r="B30" s="25" t="s">
        <v>57</v>
      </c>
      <c r="C30" s="25" t="s">
        <v>138</v>
      </c>
      <c r="D30" s="29">
        <v>40960</v>
      </c>
      <c r="E30" s="29">
        <v>41121</v>
      </c>
      <c r="F30" s="32">
        <v>2012</v>
      </c>
      <c r="G30" s="25" t="s">
        <v>99</v>
      </c>
      <c r="H30" s="9" t="s">
        <v>175</v>
      </c>
      <c r="I30" s="25" t="s">
        <v>269</v>
      </c>
      <c r="J30" s="25" t="s">
        <v>356</v>
      </c>
      <c r="K30" s="33">
        <v>3000</v>
      </c>
      <c r="L30" s="36">
        <v>157396</v>
      </c>
      <c r="M30" s="34">
        <v>135967</v>
      </c>
      <c r="N30" s="34">
        <v>135967</v>
      </c>
      <c r="O30" s="55">
        <f t="shared" si="1"/>
        <v>45.322333333333333</v>
      </c>
      <c r="P30" s="7">
        <v>100</v>
      </c>
      <c r="Q30" s="35">
        <v>3000</v>
      </c>
      <c r="R30" s="35">
        <v>3000</v>
      </c>
      <c r="S30" s="35">
        <v>3000</v>
      </c>
      <c r="T30" s="59" t="s">
        <v>46</v>
      </c>
      <c r="U30" s="7">
        <v>50</v>
      </c>
      <c r="V30" s="35"/>
      <c r="W30" s="34">
        <v>21000</v>
      </c>
      <c r="X30" s="34">
        <v>4335</v>
      </c>
      <c r="Y30" s="56">
        <f t="shared" si="0"/>
        <v>1.4450000000000001</v>
      </c>
      <c r="Z30" s="35"/>
      <c r="AA30" s="35">
        <v>3000</v>
      </c>
      <c r="AB30" s="7">
        <v>125</v>
      </c>
      <c r="AC30" s="7">
        <v>30</v>
      </c>
      <c r="AD30" s="7" t="s">
        <v>45</v>
      </c>
      <c r="AE30" s="35"/>
      <c r="AF30" s="35"/>
      <c r="AG30" s="7"/>
      <c r="AH30" s="35"/>
      <c r="AI30" s="7"/>
      <c r="AJ30" s="57">
        <f t="shared" si="2"/>
        <v>3000</v>
      </c>
      <c r="AK30" s="35"/>
      <c r="AL30" s="35"/>
      <c r="AM30" s="7"/>
      <c r="AN30" s="7"/>
      <c r="AO30" s="7"/>
      <c r="AP30" s="7"/>
      <c r="AQ30" s="7"/>
      <c r="AR30" s="7"/>
      <c r="AS30" s="7"/>
      <c r="AT30" s="7" t="s">
        <v>384</v>
      </c>
    </row>
    <row r="31" spans="1:46" ht="15" x14ac:dyDescent="0.25">
      <c r="A31" s="7"/>
      <c r="B31" s="25" t="s">
        <v>97</v>
      </c>
      <c r="C31" s="25" t="s">
        <v>138</v>
      </c>
      <c r="D31" s="29">
        <v>40960</v>
      </c>
      <c r="E31" s="29">
        <v>41243</v>
      </c>
      <c r="F31" s="32">
        <v>2012</v>
      </c>
      <c r="G31" s="25" t="s">
        <v>153</v>
      </c>
      <c r="H31" s="9" t="s">
        <v>241</v>
      </c>
      <c r="I31" s="25" t="s">
        <v>270</v>
      </c>
      <c r="J31" s="25" t="s">
        <v>357</v>
      </c>
      <c r="K31" s="33">
        <v>25000</v>
      </c>
      <c r="L31" s="36">
        <v>831512</v>
      </c>
      <c r="M31" s="34">
        <v>461820</v>
      </c>
      <c r="N31" s="34">
        <v>213121</v>
      </c>
      <c r="O31" s="55">
        <f t="shared" si="1"/>
        <v>8.5248399999999993</v>
      </c>
      <c r="P31" s="7">
        <v>56</v>
      </c>
      <c r="Q31" s="35">
        <v>25000</v>
      </c>
      <c r="R31" s="35">
        <v>25000</v>
      </c>
      <c r="S31" s="35">
        <v>25000</v>
      </c>
      <c r="T31" s="59" t="s">
        <v>45</v>
      </c>
      <c r="U31" s="35">
        <v>350</v>
      </c>
      <c r="V31" s="35">
        <v>25000</v>
      </c>
      <c r="W31" s="34">
        <v>158362</v>
      </c>
      <c r="X31" s="34">
        <v>33554</v>
      </c>
      <c r="Y31" s="56">
        <f t="shared" si="0"/>
        <v>1.34216</v>
      </c>
      <c r="Z31" s="35">
        <v>25000</v>
      </c>
      <c r="AA31" s="35">
        <v>2500</v>
      </c>
      <c r="AB31" s="7">
        <v>350</v>
      </c>
      <c r="AC31" s="7">
        <v>300</v>
      </c>
      <c r="AD31" s="7">
        <v>100</v>
      </c>
      <c r="AE31" s="35"/>
      <c r="AF31" s="35">
        <v>36000</v>
      </c>
      <c r="AG31" s="7"/>
      <c r="AH31" s="35"/>
      <c r="AI31" s="7"/>
      <c r="AJ31" s="57">
        <f t="shared" si="2"/>
        <v>27500</v>
      </c>
      <c r="AK31" s="35"/>
      <c r="AL31" s="35"/>
      <c r="AM31" s="7"/>
      <c r="AN31" s="7"/>
      <c r="AO31" s="7"/>
      <c r="AP31" s="7"/>
      <c r="AQ31" s="7"/>
      <c r="AR31" s="7"/>
      <c r="AS31" s="7"/>
      <c r="AT31" s="7" t="s">
        <v>385</v>
      </c>
    </row>
    <row r="32" spans="1:46" ht="15" x14ac:dyDescent="0.25">
      <c r="A32" s="7"/>
      <c r="B32" s="25" t="s">
        <v>116</v>
      </c>
      <c r="C32" s="25" t="s">
        <v>229</v>
      </c>
      <c r="D32" s="29">
        <v>40961</v>
      </c>
      <c r="E32" s="29">
        <v>41060</v>
      </c>
      <c r="F32" s="32">
        <v>2012</v>
      </c>
      <c r="G32" s="25" t="s">
        <v>232</v>
      </c>
      <c r="H32" s="9" t="s">
        <v>169</v>
      </c>
      <c r="I32" s="25" t="s">
        <v>271</v>
      </c>
      <c r="J32" s="25" t="s">
        <v>356</v>
      </c>
      <c r="K32" s="33">
        <v>4000</v>
      </c>
      <c r="L32" s="36">
        <v>123061</v>
      </c>
      <c r="M32" s="36">
        <v>123061</v>
      </c>
      <c r="N32" s="34">
        <v>122012</v>
      </c>
      <c r="O32" s="55">
        <f t="shared" si="1"/>
        <v>30.503</v>
      </c>
      <c r="P32" s="7">
        <v>100</v>
      </c>
      <c r="Q32" s="35"/>
      <c r="R32" s="35"/>
      <c r="S32" s="35"/>
      <c r="T32" s="59" t="s">
        <v>46</v>
      </c>
      <c r="U32" s="7">
        <v>100</v>
      </c>
      <c r="V32" s="35"/>
      <c r="W32" s="34">
        <v>15790</v>
      </c>
      <c r="X32" s="34">
        <v>18624</v>
      </c>
      <c r="Y32" s="56"/>
      <c r="Z32" s="35"/>
      <c r="AA32" s="35"/>
      <c r="AB32" s="7">
        <v>107</v>
      </c>
      <c r="AC32" s="7"/>
      <c r="AD32" s="7"/>
      <c r="AE32" s="35"/>
      <c r="AF32" s="35"/>
      <c r="AG32" s="7"/>
      <c r="AH32" s="35"/>
      <c r="AI32" s="7"/>
      <c r="AJ32" s="57">
        <f t="shared" si="2"/>
        <v>0</v>
      </c>
      <c r="AK32" s="35"/>
      <c r="AL32" s="35"/>
      <c r="AM32" s="7"/>
      <c r="AN32" s="7"/>
      <c r="AO32" s="7"/>
      <c r="AP32" s="7"/>
      <c r="AQ32" s="7"/>
      <c r="AR32" s="7"/>
      <c r="AS32" s="7"/>
      <c r="AT32" s="7" t="s">
        <v>386</v>
      </c>
    </row>
    <row r="33" spans="1:46" ht="15" x14ac:dyDescent="0.25">
      <c r="A33" s="7"/>
      <c r="B33" s="25" t="s">
        <v>121</v>
      </c>
      <c r="C33" s="25" t="s">
        <v>136</v>
      </c>
      <c r="D33" s="29">
        <v>40962</v>
      </c>
      <c r="E33" s="29">
        <v>41066</v>
      </c>
      <c r="F33" s="32">
        <v>2012</v>
      </c>
      <c r="G33" s="25" t="s">
        <v>231</v>
      </c>
      <c r="H33" s="9" t="s">
        <v>169</v>
      </c>
      <c r="I33" s="25" t="s">
        <v>272</v>
      </c>
      <c r="J33" s="25" t="s">
        <v>356</v>
      </c>
      <c r="K33" s="33">
        <v>2000</v>
      </c>
      <c r="L33" s="36">
        <v>81792</v>
      </c>
      <c r="M33" s="36">
        <v>81792</v>
      </c>
      <c r="N33" s="35">
        <v>81002</v>
      </c>
      <c r="O33" s="55">
        <f t="shared" si="1"/>
        <v>40.500999999999998</v>
      </c>
      <c r="P33" s="7">
        <v>100</v>
      </c>
      <c r="Q33" s="35"/>
      <c r="R33" s="35"/>
      <c r="S33" s="35"/>
      <c r="T33" s="59" t="s">
        <v>46</v>
      </c>
      <c r="U33" s="7"/>
      <c r="V33" s="35"/>
      <c r="W33" s="35"/>
      <c r="X33" s="7"/>
      <c r="Y33" s="56"/>
      <c r="Z33" s="35">
        <v>2000</v>
      </c>
      <c r="AA33" s="35"/>
      <c r="AB33" s="7">
        <v>130</v>
      </c>
      <c r="AC33" s="7"/>
      <c r="AD33" s="7"/>
      <c r="AE33" s="35"/>
      <c r="AF33" s="35"/>
      <c r="AG33" s="7"/>
      <c r="AH33" s="35"/>
      <c r="AI33" s="7"/>
      <c r="AJ33" s="57">
        <f t="shared" si="2"/>
        <v>2000</v>
      </c>
      <c r="AK33" s="35"/>
      <c r="AL33" s="35"/>
      <c r="AM33" s="7"/>
      <c r="AN33" s="7"/>
      <c r="AO33" s="7"/>
      <c r="AP33" s="7"/>
      <c r="AQ33" s="7"/>
      <c r="AR33" s="7"/>
      <c r="AS33" s="7"/>
      <c r="AT33" s="7" t="s">
        <v>387</v>
      </c>
    </row>
    <row r="34" spans="1:46" ht="15" x14ac:dyDescent="0.25">
      <c r="A34" s="7"/>
      <c r="B34" s="25" t="s">
        <v>126</v>
      </c>
      <c r="C34" s="25" t="s">
        <v>229</v>
      </c>
      <c r="D34" s="29">
        <v>40966</v>
      </c>
      <c r="E34" s="29">
        <v>41056</v>
      </c>
      <c r="F34" s="32">
        <v>2012</v>
      </c>
      <c r="G34" s="25" t="s">
        <v>3</v>
      </c>
      <c r="H34" s="9" t="s">
        <v>167</v>
      </c>
      <c r="I34" s="25" t="s">
        <v>273</v>
      </c>
      <c r="J34" s="25" t="s">
        <v>356</v>
      </c>
      <c r="K34" s="33">
        <v>4000</v>
      </c>
      <c r="L34" s="36">
        <v>175704</v>
      </c>
      <c r="M34" s="36">
        <v>175704</v>
      </c>
      <c r="N34" s="34">
        <v>174605</v>
      </c>
      <c r="O34" s="55">
        <f t="shared" si="1"/>
        <v>43.651249999999997</v>
      </c>
      <c r="P34" s="7">
        <v>100</v>
      </c>
      <c r="Q34" s="35"/>
      <c r="R34" s="35"/>
      <c r="S34" s="35"/>
      <c r="T34" s="59" t="s">
        <v>46</v>
      </c>
      <c r="U34" s="7"/>
      <c r="V34" s="35"/>
      <c r="W34" s="34">
        <v>17250</v>
      </c>
      <c r="X34" s="34">
        <v>16365</v>
      </c>
      <c r="Y34" s="56"/>
      <c r="Z34" s="35"/>
      <c r="AA34" s="35"/>
      <c r="AB34" s="7">
        <v>60</v>
      </c>
      <c r="AC34" s="7"/>
      <c r="AD34" s="7"/>
      <c r="AE34" s="35"/>
      <c r="AF34" s="35"/>
      <c r="AG34" s="7"/>
      <c r="AH34" s="35"/>
      <c r="AI34" s="7"/>
      <c r="AJ34" s="57">
        <f t="shared" si="2"/>
        <v>0</v>
      </c>
      <c r="AK34" s="35"/>
      <c r="AL34" s="35"/>
      <c r="AM34" s="7"/>
      <c r="AN34" s="7"/>
      <c r="AO34" s="7"/>
      <c r="AP34" s="7"/>
      <c r="AQ34" s="7"/>
      <c r="AR34" s="7"/>
      <c r="AS34" s="7"/>
      <c r="AT34" s="7" t="s">
        <v>388</v>
      </c>
    </row>
    <row r="35" spans="1:46" ht="15" x14ac:dyDescent="0.25">
      <c r="A35" s="7"/>
      <c r="B35" s="25" t="s">
        <v>103</v>
      </c>
      <c r="C35" s="25" t="s">
        <v>136</v>
      </c>
      <c r="D35" s="29">
        <v>40967</v>
      </c>
      <c r="E35" s="29">
        <v>41258</v>
      </c>
      <c r="F35" s="32">
        <v>2012</v>
      </c>
      <c r="G35" s="25" t="s">
        <v>3</v>
      </c>
      <c r="H35" s="9" t="s">
        <v>167</v>
      </c>
      <c r="I35" s="25" t="s">
        <v>172</v>
      </c>
      <c r="J35" s="25" t="s">
        <v>357</v>
      </c>
      <c r="K35" s="44">
        <v>10000</v>
      </c>
      <c r="L35" s="36">
        <v>503659</v>
      </c>
      <c r="M35" s="34">
        <v>375066</v>
      </c>
      <c r="N35" s="34">
        <v>257124</v>
      </c>
      <c r="O35" s="55">
        <f t="shared" si="1"/>
        <v>25.712399999999999</v>
      </c>
      <c r="P35" s="7">
        <v>74</v>
      </c>
      <c r="Q35" s="35">
        <v>5000</v>
      </c>
      <c r="R35" s="35">
        <v>5000</v>
      </c>
      <c r="S35" s="35">
        <v>5000</v>
      </c>
      <c r="T35" s="59" t="s">
        <v>46</v>
      </c>
      <c r="U35" s="7"/>
      <c r="V35" s="35">
        <v>5000</v>
      </c>
      <c r="W35" s="35">
        <v>98286</v>
      </c>
      <c r="X35" s="34">
        <v>2059</v>
      </c>
      <c r="Y35" s="56">
        <f t="shared" si="0"/>
        <v>0.4118</v>
      </c>
      <c r="Z35" s="35"/>
      <c r="AA35" s="35">
        <v>10000</v>
      </c>
      <c r="AB35" s="7">
        <v>23</v>
      </c>
      <c r="AC35" s="7" t="s">
        <v>45</v>
      </c>
      <c r="AD35" s="7">
        <v>30</v>
      </c>
      <c r="AE35" s="35">
        <v>1000</v>
      </c>
      <c r="AF35" s="35"/>
      <c r="AG35" s="7"/>
      <c r="AH35" s="35"/>
      <c r="AI35" s="7"/>
      <c r="AJ35" s="57">
        <f t="shared" si="2"/>
        <v>10000</v>
      </c>
      <c r="AK35" s="35"/>
      <c r="AL35" s="35"/>
      <c r="AM35" s="7"/>
      <c r="AN35" s="7"/>
      <c r="AO35" s="7"/>
      <c r="AP35" s="7"/>
      <c r="AQ35" s="7"/>
      <c r="AR35" s="7"/>
      <c r="AS35" s="7"/>
      <c r="AT35" s="7" t="s">
        <v>389</v>
      </c>
    </row>
    <row r="36" spans="1:46" ht="15" x14ac:dyDescent="0.25">
      <c r="A36" s="7"/>
      <c r="B36" s="25" t="s">
        <v>66</v>
      </c>
      <c r="C36" s="25" t="s">
        <v>138</v>
      </c>
      <c r="D36" s="29">
        <v>40969</v>
      </c>
      <c r="E36" s="29">
        <v>41060</v>
      </c>
      <c r="F36" s="32">
        <v>2012</v>
      </c>
      <c r="G36" s="25" t="s">
        <v>70</v>
      </c>
      <c r="H36" s="9" t="s">
        <v>240</v>
      </c>
      <c r="I36" s="25" t="s">
        <v>274</v>
      </c>
      <c r="J36" s="25" t="s">
        <v>356</v>
      </c>
      <c r="K36" s="33">
        <v>22000</v>
      </c>
      <c r="L36" s="36">
        <v>109796</v>
      </c>
      <c r="M36" s="36">
        <v>109796</v>
      </c>
      <c r="N36" s="34">
        <v>107912</v>
      </c>
      <c r="O36" s="55">
        <f t="shared" si="1"/>
        <v>4.9050909090909087</v>
      </c>
      <c r="P36" s="7">
        <v>100</v>
      </c>
      <c r="Q36" s="35">
        <v>22000</v>
      </c>
      <c r="R36" s="35">
        <v>22000</v>
      </c>
      <c r="S36" s="35">
        <v>22000</v>
      </c>
      <c r="T36" s="59" t="s">
        <v>45</v>
      </c>
      <c r="U36" s="35">
        <v>60</v>
      </c>
      <c r="V36" s="35">
        <v>22000</v>
      </c>
      <c r="W36" s="34">
        <v>37923</v>
      </c>
      <c r="X36" s="7"/>
      <c r="Y36" s="56"/>
      <c r="Z36" s="35"/>
      <c r="AA36" s="35">
        <v>111287</v>
      </c>
      <c r="AB36" s="7">
        <v>85</v>
      </c>
      <c r="AC36" s="7"/>
      <c r="AD36" s="7">
        <v>60</v>
      </c>
      <c r="AE36" s="35"/>
      <c r="AF36" s="35"/>
      <c r="AG36" s="7"/>
      <c r="AH36" s="35"/>
      <c r="AI36" s="7"/>
      <c r="AJ36" s="57">
        <f t="shared" si="2"/>
        <v>111287</v>
      </c>
      <c r="AK36" s="35">
        <v>13411</v>
      </c>
      <c r="AL36" s="35"/>
      <c r="AM36" s="7"/>
      <c r="AN36" s="7"/>
      <c r="AO36" s="7"/>
      <c r="AP36" s="7"/>
      <c r="AQ36" s="7"/>
      <c r="AR36" s="7"/>
      <c r="AS36" s="7"/>
      <c r="AT36" s="7" t="s">
        <v>390</v>
      </c>
    </row>
    <row r="37" spans="1:46" ht="15" x14ac:dyDescent="0.25">
      <c r="A37" s="7"/>
      <c r="B37" s="26" t="s">
        <v>223</v>
      </c>
      <c r="C37" s="25" t="s">
        <v>138</v>
      </c>
      <c r="D37" s="29">
        <v>40969</v>
      </c>
      <c r="E37" s="29">
        <v>41090</v>
      </c>
      <c r="F37" s="32">
        <v>2012</v>
      </c>
      <c r="G37" s="25" t="s">
        <v>233</v>
      </c>
      <c r="H37" s="9" t="s">
        <v>175</v>
      </c>
      <c r="I37" s="25" t="s">
        <v>275</v>
      </c>
      <c r="J37" s="25" t="s">
        <v>356</v>
      </c>
      <c r="K37" s="33">
        <v>1920</v>
      </c>
      <c r="L37" s="36">
        <v>105335</v>
      </c>
      <c r="M37" s="36">
        <v>105335</v>
      </c>
      <c r="N37" s="34">
        <v>105105</v>
      </c>
      <c r="O37" s="55">
        <f t="shared" si="1"/>
        <v>54.7421875</v>
      </c>
      <c r="P37" s="7">
        <v>100</v>
      </c>
      <c r="Q37" s="35">
        <v>1920</v>
      </c>
      <c r="R37" s="35">
        <v>1920</v>
      </c>
      <c r="S37" s="35">
        <v>1920</v>
      </c>
      <c r="T37" s="59" t="s">
        <v>46</v>
      </c>
      <c r="U37" s="35">
        <v>57</v>
      </c>
      <c r="V37" s="35">
        <v>1920</v>
      </c>
      <c r="W37" s="34">
        <v>6887</v>
      </c>
      <c r="X37" s="34">
        <v>5759</v>
      </c>
      <c r="Y37" s="56">
        <f t="shared" si="0"/>
        <v>2.9994791666666667</v>
      </c>
      <c r="Z37" s="35"/>
      <c r="AA37" s="35"/>
      <c r="AB37" s="7"/>
      <c r="AC37" s="7"/>
      <c r="AD37" s="7"/>
      <c r="AE37" s="35">
        <v>1150</v>
      </c>
      <c r="AF37" s="35"/>
      <c r="AG37" s="7"/>
      <c r="AH37" s="35"/>
      <c r="AI37" s="7"/>
      <c r="AJ37" s="57">
        <f t="shared" si="2"/>
        <v>0</v>
      </c>
      <c r="AK37" s="35">
        <v>230</v>
      </c>
      <c r="AL37" s="35"/>
      <c r="AM37" s="7"/>
      <c r="AN37" s="7"/>
      <c r="AO37" s="7"/>
      <c r="AP37" s="7"/>
      <c r="AQ37" s="7"/>
      <c r="AR37" s="7"/>
      <c r="AS37" s="7"/>
      <c r="AT37" s="7" t="s">
        <v>391</v>
      </c>
    </row>
    <row r="38" spans="1:46" ht="15" x14ac:dyDescent="0.25">
      <c r="A38" s="7"/>
      <c r="B38" s="25" t="s">
        <v>82</v>
      </c>
      <c r="C38" s="25" t="s">
        <v>138</v>
      </c>
      <c r="D38" s="29">
        <v>40973</v>
      </c>
      <c r="E38" s="29">
        <v>41065</v>
      </c>
      <c r="F38" s="32">
        <v>2012</v>
      </c>
      <c r="G38" s="25" t="s">
        <v>107</v>
      </c>
      <c r="H38" s="9" t="s">
        <v>240</v>
      </c>
      <c r="I38" s="25" t="s">
        <v>276</v>
      </c>
      <c r="J38" s="25" t="s">
        <v>356</v>
      </c>
      <c r="K38" s="33">
        <v>16000</v>
      </c>
      <c r="L38" s="36">
        <v>76060</v>
      </c>
      <c r="M38" s="34">
        <v>73158</v>
      </c>
      <c r="N38" s="34">
        <v>73158</v>
      </c>
      <c r="O38" s="55">
        <f t="shared" si="1"/>
        <v>4.5723750000000001</v>
      </c>
      <c r="P38" s="7">
        <v>100</v>
      </c>
      <c r="Q38" s="35"/>
      <c r="R38" s="35"/>
      <c r="S38" s="35"/>
      <c r="T38" s="59" t="s">
        <v>46</v>
      </c>
      <c r="U38" s="7">
        <v>160</v>
      </c>
      <c r="V38" s="35"/>
      <c r="W38" s="35"/>
      <c r="X38" s="7"/>
      <c r="Y38" s="56"/>
      <c r="Z38" s="35">
        <v>15000</v>
      </c>
      <c r="AA38" s="35">
        <v>15000</v>
      </c>
      <c r="AB38" s="7"/>
      <c r="AC38" s="7"/>
      <c r="AD38" s="7">
        <v>10</v>
      </c>
      <c r="AE38" s="35"/>
      <c r="AF38" s="35"/>
      <c r="AG38" s="7"/>
      <c r="AH38" s="35"/>
      <c r="AI38" s="7"/>
      <c r="AJ38" s="57">
        <f t="shared" si="2"/>
        <v>30000</v>
      </c>
      <c r="AK38" s="35"/>
      <c r="AL38" s="35"/>
      <c r="AM38" s="7"/>
      <c r="AN38" s="7"/>
      <c r="AO38" s="7"/>
      <c r="AP38" s="7"/>
      <c r="AQ38" s="7"/>
      <c r="AR38" s="7"/>
      <c r="AS38" s="7"/>
      <c r="AT38" s="7" t="s">
        <v>393</v>
      </c>
    </row>
    <row r="39" spans="1:46" ht="15" x14ac:dyDescent="0.25">
      <c r="A39" s="7"/>
      <c r="B39" s="26" t="s">
        <v>58</v>
      </c>
      <c r="C39" s="25" t="s">
        <v>138</v>
      </c>
      <c r="D39" s="29">
        <v>40973</v>
      </c>
      <c r="E39" s="29">
        <v>41095</v>
      </c>
      <c r="F39" s="32">
        <v>2012</v>
      </c>
      <c r="G39" s="25" t="s">
        <v>99</v>
      </c>
      <c r="H39" s="9" t="s">
        <v>175</v>
      </c>
      <c r="I39" s="25" t="s">
        <v>277</v>
      </c>
      <c r="J39" s="25" t="s">
        <v>356</v>
      </c>
      <c r="K39" s="33">
        <v>3000</v>
      </c>
      <c r="L39" s="36">
        <v>120557</v>
      </c>
      <c r="M39" s="36">
        <v>120557</v>
      </c>
      <c r="N39" s="36">
        <v>120557</v>
      </c>
      <c r="O39" s="55">
        <f t="shared" si="1"/>
        <v>40.18566666666667</v>
      </c>
      <c r="P39" s="7">
        <v>100</v>
      </c>
      <c r="Q39" s="35">
        <v>3000</v>
      </c>
      <c r="R39" s="35">
        <v>3000</v>
      </c>
      <c r="S39" s="35">
        <v>3000</v>
      </c>
      <c r="T39" s="59" t="s">
        <v>46</v>
      </c>
      <c r="U39" s="7"/>
      <c r="V39" s="35">
        <v>3000</v>
      </c>
      <c r="W39" s="34">
        <v>3220</v>
      </c>
      <c r="X39" s="7"/>
      <c r="Y39" s="56"/>
      <c r="Z39" s="35"/>
      <c r="AA39" s="35"/>
      <c r="AB39" s="7"/>
      <c r="AC39" s="7"/>
      <c r="AD39" s="7" t="s">
        <v>45</v>
      </c>
      <c r="AE39" s="35"/>
      <c r="AF39" s="35"/>
      <c r="AG39" s="7"/>
      <c r="AH39" s="35"/>
      <c r="AI39" s="7"/>
      <c r="AJ39" s="57">
        <f t="shared" si="2"/>
        <v>0</v>
      </c>
      <c r="AK39" s="35"/>
      <c r="AL39" s="35"/>
      <c r="AM39" s="7"/>
      <c r="AN39" s="7"/>
      <c r="AO39" s="7"/>
      <c r="AP39" s="7"/>
      <c r="AQ39" s="7"/>
      <c r="AR39" s="7"/>
      <c r="AS39" s="7"/>
      <c r="AT39" s="7" t="s">
        <v>392</v>
      </c>
    </row>
    <row r="40" spans="1:46" ht="15" x14ac:dyDescent="0.25">
      <c r="A40" s="7"/>
      <c r="B40" s="25" t="s">
        <v>61</v>
      </c>
      <c r="C40" s="25" t="s">
        <v>135</v>
      </c>
      <c r="D40" s="29">
        <v>40975</v>
      </c>
      <c r="E40" s="29">
        <v>41036</v>
      </c>
      <c r="F40" s="32">
        <v>2012</v>
      </c>
      <c r="G40" s="25" t="s">
        <v>3</v>
      </c>
      <c r="H40" s="9" t="s">
        <v>167</v>
      </c>
      <c r="I40" s="25" t="s">
        <v>278</v>
      </c>
      <c r="J40" s="25" t="s">
        <v>356</v>
      </c>
      <c r="K40" s="33">
        <v>1888</v>
      </c>
      <c r="L40" s="36">
        <v>106394</v>
      </c>
      <c r="M40" s="36">
        <v>106394</v>
      </c>
      <c r="N40" s="34">
        <v>84027</v>
      </c>
      <c r="O40" s="55">
        <f t="shared" si="1"/>
        <v>44.505826271186443</v>
      </c>
      <c r="P40" s="7">
        <v>100</v>
      </c>
      <c r="Q40" s="35"/>
      <c r="R40" s="35"/>
      <c r="S40" s="35"/>
      <c r="T40" s="59" t="s">
        <v>46</v>
      </c>
      <c r="U40" s="7"/>
      <c r="V40" s="35"/>
      <c r="W40" s="34">
        <v>6900</v>
      </c>
      <c r="X40" s="7"/>
      <c r="Y40" s="56"/>
      <c r="Z40" s="35"/>
      <c r="AA40" s="35"/>
      <c r="AB40" s="7"/>
      <c r="AC40" s="7"/>
      <c r="AD40" s="7"/>
      <c r="AE40" s="35"/>
      <c r="AF40" s="35"/>
      <c r="AG40" s="7"/>
      <c r="AH40" s="35"/>
      <c r="AI40" s="7"/>
      <c r="AJ40" s="57">
        <f t="shared" si="2"/>
        <v>0</v>
      </c>
      <c r="AK40" s="35"/>
      <c r="AL40" s="35"/>
      <c r="AM40" s="7"/>
      <c r="AN40" s="7"/>
      <c r="AO40" s="7"/>
      <c r="AP40" s="7"/>
      <c r="AQ40" s="7"/>
      <c r="AR40" s="7"/>
      <c r="AS40" s="7"/>
      <c r="AT40" s="7" t="s">
        <v>394</v>
      </c>
    </row>
    <row r="41" spans="1:46" ht="15" x14ac:dyDescent="0.25">
      <c r="A41" s="7"/>
      <c r="B41" s="28" t="s">
        <v>71</v>
      </c>
      <c r="C41" s="21" t="s">
        <v>138</v>
      </c>
      <c r="D41" s="29">
        <v>40975</v>
      </c>
      <c r="E41" s="29">
        <v>41243</v>
      </c>
      <c r="F41" s="32">
        <v>2012</v>
      </c>
      <c r="G41" s="25" t="s">
        <v>235</v>
      </c>
      <c r="H41" s="9" t="s">
        <v>145</v>
      </c>
      <c r="I41" s="25" t="s">
        <v>279</v>
      </c>
      <c r="J41" s="25" t="s">
        <v>357</v>
      </c>
      <c r="K41" s="33">
        <v>13800</v>
      </c>
      <c r="L41" s="36">
        <v>1238920</v>
      </c>
      <c r="M41" s="34">
        <v>177669</v>
      </c>
      <c r="N41" s="34">
        <v>73118</v>
      </c>
      <c r="O41" s="55">
        <f t="shared" si="1"/>
        <v>5.2984057971014495</v>
      </c>
      <c r="P41" s="7">
        <v>14</v>
      </c>
      <c r="Q41" s="35">
        <v>10000</v>
      </c>
      <c r="R41" s="35">
        <v>13800</v>
      </c>
      <c r="S41" s="35">
        <v>13800</v>
      </c>
      <c r="T41" s="60" t="s">
        <v>45</v>
      </c>
      <c r="U41" s="35">
        <v>20</v>
      </c>
      <c r="V41" s="35">
        <v>13800</v>
      </c>
      <c r="W41" s="34">
        <v>391272</v>
      </c>
      <c r="X41" s="7"/>
      <c r="Y41" s="56"/>
      <c r="Z41" s="35">
        <v>10000</v>
      </c>
      <c r="AA41" s="35">
        <v>10000</v>
      </c>
      <c r="AB41" s="7">
        <v>150</v>
      </c>
      <c r="AC41" s="7" t="s">
        <v>45</v>
      </c>
      <c r="AD41" s="7"/>
      <c r="AE41" s="35"/>
      <c r="AF41" s="35"/>
      <c r="AG41" s="7"/>
      <c r="AH41" s="35">
        <v>10000</v>
      </c>
      <c r="AI41" s="7" t="s">
        <v>45</v>
      </c>
      <c r="AJ41" s="57">
        <f t="shared" si="2"/>
        <v>30000</v>
      </c>
      <c r="AK41" s="35"/>
      <c r="AL41" s="35"/>
      <c r="AM41" s="7"/>
      <c r="AN41" s="7"/>
      <c r="AO41" s="7"/>
      <c r="AP41" s="7"/>
      <c r="AQ41" s="7"/>
      <c r="AR41" s="7"/>
      <c r="AS41" s="7"/>
      <c r="AT41" s="7" t="s">
        <v>395</v>
      </c>
    </row>
    <row r="42" spans="1:46" ht="15" x14ac:dyDescent="0.25">
      <c r="A42" s="7"/>
      <c r="B42" s="25" t="s">
        <v>73</v>
      </c>
      <c r="C42" s="25" t="s">
        <v>229</v>
      </c>
      <c r="D42" s="29">
        <v>40981</v>
      </c>
      <c r="E42" s="29">
        <v>41103</v>
      </c>
      <c r="F42" s="32">
        <v>2012</v>
      </c>
      <c r="G42" s="25" t="s">
        <v>230</v>
      </c>
      <c r="H42" s="9" t="s">
        <v>175</v>
      </c>
      <c r="I42" s="25" t="s">
        <v>280</v>
      </c>
      <c r="J42" s="25" t="s">
        <v>356</v>
      </c>
      <c r="K42" s="33">
        <v>3000</v>
      </c>
      <c r="L42" s="36">
        <v>189270</v>
      </c>
      <c r="M42" s="36">
        <v>189270</v>
      </c>
      <c r="N42" s="34">
        <v>189266</v>
      </c>
      <c r="O42" s="55">
        <f t="shared" si="1"/>
        <v>63.088666666666668</v>
      </c>
      <c r="P42" s="7">
        <v>100</v>
      </c>
      <c r="Q42" s="35"/>
      <c r="R42" s="35"/>
      <c r="S42" s="35"/>
      <c r="T42" s="59"/>
      <c r="U42" s="7">
        <v>200</v>
      </c>
      <c r="V42" s="35"/>
      <c r="W42" s="35"/>
      <c r="X42" s="7"/>
      <c r="Y42" s="56"/>
      <c r="Z42" s="35"/>
      <c r="AA42" s="35"/>
      <c r="AB42" s="7">
        <v>200</v>
      </c>
      <c r="AC42" s="7"/>
      <c r="AD42" s="7"/>
      <c r="AE42" s="35"/>
      <c r="AF42" s="35"/>
      <c r="AG42" s="7"/>
      <c r="AH42" s="35"/>
      <c r="AI42" s="7"/>
      <c r="AJ42" s="57">
        <f t="shared" si="2"/>
        <v>0</v>
      </c>
      <c r="AK42" s="35"/>
      <c r="AL42" s="35"/>
      <c r="AM42" s="7"/>
      <c r="AN42" s="7"/>
      <c r="AO42" s="7"/>
      <c r="AP42" s="7"/>
      <c r="AQ42" s="7"/>
      <c r="AR42" s="7"/>
      <c r="AS42" s="7"/>
      <c r="AT42" s="7" t="s">
        <v>396</v>
      </c>
    </row>
    <row r="43" spans="1:46" ht="15" x14ac:dyDescent="0.25">
      <c r="A43" s="7"/>
      <c r="B43" s="25" t="s">
        <v>157</v>
      </c>
      <c r="C43" s="25" t="s">
        <v>138</v>
      </c>
      <c r="D43" s="29">
        <v>40987</v>
      </c>
      <c r="E43" s="29">
        <v>41079</v>
      </c>
      <c r="F43" s="32">
        <v>2012</v>
      </c>
      <c r="G43" s="25" t="s">
        <v>70</v>
      </c>
      <c r="H43" s="9" t="s">
        <v>240</v>
      </c>
      <c r="I43" s="25" t="s">
        <v>281</v>
      </c>
      <c r="J43" s="25" t="s">
        <v>356</v>
      </c>
      <c r="K43" s="33">
        <v>128000</v>
      </c>
      <c r="L43" s="36">
        <v>114688</v>
      </c>
      <c r="M43" s="34">
        <v>107634</v>
      </c>
      <c r="N43" s="34">
        <v>107634</v>
      </c>
      <c r="O43" s="55">
        <f t="shared" si="1"/>
        <v>0.840890625</v>
      </c>
      <c r="P43" s="7">
        <v>94</v>
      </c>
      <c r="Q43" s="33">
        <v>128000</v>
      </c>
      <c r="R43" s="33">
        <v>128000</v>
      </c>
      <c r="S43" s="33">
        <v>128000</v>
      </c>
      <c r="T43" s="59" t="s">
        <v>46</v>
      </c>
      <c r="U43" s="33">
        <v>300</v>
      </c>
      <c r="V43" s="35">
        <v>12800</v>
      </c>
      <c r="W43" s="34">
        <v>8530</v>
      </c>
      <c r="X43" s="34">
        <v>2465</v>
      </c>
      <c r="Y43" s="56">
        <f t="shared" si="0"/>
        <v>1.9257812499999999E-2</v>
      </c>
      <c r="Z43" s="35"/>
      <c r="AA43" s="35"/>
      <c r="AB43" s="7">
        <v>400</v>
      </c>
      <c r="AC43" s="7"/>
      <c r="AD43" s="7">
        <v>300</v>
      </c>
      <c r="AE43" s="35"/>
      <c r="AF43" s="35"/>
      <c r="AG43" s="7"/>
      <c r="AH43" s="35">
        <v>96</v>
      </c>
      <c r="AI43" s="7"/>
      <c r="AJ43" s="57">
        <f t="shared" si="2"/>
        <v>96</v>
      </c>
      <c r="AK43" s="34">
        <v>9877</v>
      </c>
      <c r="AL43" s="34">
        <v>11593</v>
      </c>
      <c r="AM43" s="7"/>
      <c r="AN43" s="7"/>
      <c r="AO43" s="7"/>
      <c r="AP43" s="7"/>
      <c r="AQ43" s="7"/>
      <c r="AR43" s="7"/>
      <c r="AS43" s="7"/>
      <c r="AT43" s="7" t="s">
        <v>397</v>
      </c>
    </row>
    <row r="44" spans="1:46" ht="15" x14ac:dyDescent="0.25">
      <c r="A44" s="7"/>
      <c r="B44" s="25" t="s">
        <v>74</v>
      </c>
      <c r="C44" s="25" t="s">
        <v>136</v>
      </c>
      <c r="D44" s="29">
        <v>40989</v>
      </c>
      <c r="E44" s="29">
        <v>41111</v>
      </c>
      <c r="F44" s="32">
        <v>2012</v>
      </c>
      <c r="G44" s="25" t="s">
        <v>3</v>
      </c>
      <c r="H44" s="9" t="s">
        <v>167</v>
      </c>
      <c r="I44" s="25" t="s">
        <v>181</v>
      </c>
      <c r="J44" s="25" t="s">
        <v>356</v>
      </c>
      <c r="K44" s="33">
        <v>33425</v>
      </c>
      <c r="L44" s="36">
        <v>286608</v>
      </c>
      <c r="M44" s="36">
        <v>286608</v>
      </c>
      <c r="N44" s="36">
        <v>286608</v>
      </c>
      <c r="O44" s="55">
        <f t="shared" si="1"/>
        <v>8.5746596858638746</v>
      </c>
      <c r="P44" s="7">
        <v>100</v>
      </c>
      <c r="Q44" s="34">
        <v>33425</v>
      </c>
      <c r="R44" s="34">
        <v>33425</v>
      </c>
      <c r="S44" s="34">
        <v>33425</v>
      </c>
      <c r="T44" s="59" t="s">
        <v>46</v>
      </c>
      <c r="U44" s="7"/>
      <c r="V44" s="34">
        <v>33425</v>
      </c>
      <c r="W44" s="34">
        <v>89950</v>
      </c>
      <c r="X44" s="7"/>
      <c r="Y44" s="56"/>
      <c r="Z44" s="35"/>
      <c r="AA44" s="35">
        <v>1650</v>
      </c>
      <c r="AB44" s="7">
        <v>75</v>
      </c>
      <c r="AC44" s="7" t="s">
        <v>45</v>
      </c>
      <c r="AD44" s="7" t="s">
        <v>45</v>
      </c>
      <c r="AE44" s="35">
        <v>330</v>
      </c>
      <c r="AF44" s="35"/>
      <c r="AG44" s="7"/>
      <c r="AH44" s="35">
        <v>1090</v>
      </c>
      <c r="AI44" s="7"/>
      <c r="AJ44" s="57">
        <f t="shared" si="2"/>
        <v>2740</v>
      </c>
      <c r="AK44" s="35"/>
      <c r="AL44" s="35"/>
      <c r="AM44" s="7"/>
      <c r="AN44" s="7"/>
      <c r="AO44" s="7"/>
      <c r="AP44" s="7"/>
      <c r="AQ44" s="7"/>
      <c r="AR44" s="7"/>
      <c r="AS44" s="7"/>
      <c r="AT44" s="7" t="s">
        <v>398</v>
      </c>
    </row>
    <row r="45" spans="1:46" ht="15" x14ac:dyDescent="0.25">
      <c r="A45" s="7"/>
      <c r="B45" s="25" t="s">
        <v>13</v>
      </c>
      <c r="C45" s="25" t="s">
        <v>138</v>
      </c>
      <c r="D45" s="29">
        <v>40991</v>
      </c>
      <c r="E45" s="29">
        <v>41356</v>
      </c>
      <c r="F45" s="32">
        <v>2012</v>
      </c>
      <c r="G45" s="25" t="s">
        <v>99</v>
      </c>
      <c r="H45" s="9" t="s">
        <v>175</v>
      </c>
      <c r="I45" s="25" t="s">
        <v>282</v>
      </c>
      <c r="J45" s="25" t="s">
        <v>357</v>
      </c>
      <c r="K45" s="33">
        <v>54000</v>
      </c>
      <c r="L45" s="36">
        <v>3466967</v>
      </c>
      <c r="M45" s="34">
        <v>388438</v>
      </c>
      <c r="N45" s="34">
        <v>220897</v>
      </c>
      <c r="O45" s="55">
        <f t="shared" si="1"/>
        <v>4.0906851851851851</v>
      </c>
      <c r="P45" s="7">
        <v>11</v>
      </c>
      <c r="Q45" s="33">
        <v>54000</v>
      </c>
      <c r="R45" s="33">
        <v>54000</v>
      </c>
      <c r="S45" s="33">
        <v>54000</v>
      </c>
      <c r="T45" s="59" t="s">
        <v>46</v>
      </c>
      <c r="U45" s="33">
        <v>54</v>
      </c>
      <c r="V45" s="35">
        <v>54000</v>
      </c>
      <c r="W45" s="35">
        <v>24000</v>
      </c>
      <c r="X45" s="7"/>
      <c r="Y45" s="56"/>
      <c r="Z45" s="35"/>
      <c r="AA45" s="35"/>
      <c r="AB45" s="7">
        <v>60</v>
      </c>
      <c r="AC45" s="7" t="s">
        <v>45</v>
      </c>
      <c r="AD45" s="7"/>
      <c r="AE45" s="35">
        <v>7000</v>
      </c>
      <c r="AF45" s="35"/>
      <c r="AG45" s="7"/>
      <c r="AH45" s="35"/>
      <c r="AI45" s="7"/>
      <c r="AJ45" s="57">
        <f t="shared" si="2"/>
        <v>0</v>
      </c>
      <c r="AK45" s="35">
        <v>1000</v>
      </c>
      <c r="AL45" s="35"/>
      <c r="AM45" s="7"/>
      <c r="AN45" s="7"/>
      <c r="AO45" s="7"/>
      <c r="AP45" s="7"/>
      <c r="AQ45" s="7"/>
      <c r="AR45" s="7"/>
      <c r="AS45" s="7"/>
      <c r="AT45" s="7" t="s">
        <v>399</v>
      </c>
    </row>
    <row r="46" spans="1:46" ht="15" x14ac:dyDescent="0.25">
      <c r="A46" s="7"/>
      <c r="B46" s="25" t="s">
        <v>151</v>
      </c>
      <c r="C46" s="25" t="s">
        <v>134</v>
      </c>
      <c r="D46" s="29">
        <v>40996</v>
      </c>
      <c r="E46" s="29">
        <v>41088</v>
      </c>
      <c r="F46" s="32">
        <v>2012</v>
      </c>
      <c r="G46" s="25" t="s">
        <v>3</v>
      </c>
      <c r="H46" s="9" t="s">
        <v>167</v>
      </c>
      <c r="I46" s="25" t="s">
        <v>283</v>
      </c>
      <c r="J46" s="25" t="s">
        <v>356</v>
      </c>
      <c r="K46" s="33">
        <v>49520</v>
      </c>
      <c r="L46" s="34">
        <v>308682</v>
      </c>
      <c r="M46" s="34">
        <v>308682</v>
      </c>
      <c r="N46" s="34">
        <v>317902</v>
      </c>
      <c r="O46" s="55">
        <f t="shared" si="1"/>
        <v>6.4196688206785133</v>
      </c>
      <c r="P46" s="7">
        <v>100</v>
      </c>
      <c r="Q46" s="33">
        <v>49520</v>
      </c>
      <c r="R46" s="33">
        <v>49520</v>
      </c>
      <c r="S46" s="33">
        <v>49520</v>
      </c>
      <c r="T46" s="59" t="s">
        <v>46</v>
      </c>
      <c r="U46" s="7"/>
      <c r="V46" s="35"/>
      <c r="W46" s="34">
        <v>133158</v>
      </c>
      <c r="X46" s="34">
        <v>117425</v>
      </c>
      <c r="Y46" s="56">
        <f t="shared" si="0"/>
        <v>2.3712641357027464</v>
      </c>
      <c r="Z46" s="35"/>
      <c r="AA46" s="35">
        <v>81720</v>
      </c>
      <c r="AB46" s="7"/>
      <c r="AC46" s="7"/>
      <c r="AD46" s="7"/>
      <c r="AE46" s="35"/>
      <c r="AF46" s="35"/>
      <c r="AG46" s="7"/>
      <c r="AH46" s="35"/>
      <c r="AI46" s="7"/>
      <c r="AJ46" s="57">
        <f t="shared" si="2"/>
        <v>81720</v>
      </c>
      <c r="AK46" s="35"/>
      <c r="AL46" s="35"/>
      <c r="AM46" s="7"/>
      <c r="AN46" s="7"/>
      <c r="AO46" s="7"/>
      <c r="AP46" s="7"/>
      <c r="AQ46" s="7"/>
      <c r="AR46" s="7"/>
      <c r="AS46" s="7"/>
      <c r="AT46" s="7" t="s">
        <v>400</v>
      </c>
    </row>
    <row r="47" spans="1:46" ht="15" x14ac:dyDescent="0.25">
      <c r="A47" s="7"/>
      <c r="B47" s="26" t="s">
        <v>80</v>
      </c>
      <c r="C47" s="25" t="s">
        <v>134</v>
      </c>
      <c r="D47" s="29">
        <v>41001</v>
      </c>
      <c r="E47" s="29">
        <v>41305</v>
      </c>
      <c r="F47" s="32">
        <v>2012</v>
      </c>
      <c r="G47" s="25" t="s">
        <v>236</v>
      </c>
      <c r="H47" s="9" t="s">
        <v>240</v>
      </c>
      <c r="I47" s="25" t="s">
        <v>205</v>
      </c>
      <c r="J47" s="25" t="s">
        <v>357</v>
      </c>
      <c r="K47" s="33">
        <v>196200</v>
      </c>
      <c r="L47" s="36">
        <v>758416</v>
      </c>
      <c r="M47" s="34">
        <v>619854</v>
      </c>
      <c r="N47" s="34">
        <v>367364</v>
      </c>
      <c r="O47" s="55">
        <f t="shared" si="1"/>
        <v>1.872395514780836</v>
      </c>
      <c r="P47" s="7">
        <v>82</v>
      </c>
      <c r="Q47" s="35"/>
      <c r="R47" s="35"/>
      <c r="S47" s="35"/>
      <c r="T47" s="59" t="s">
        <v>46</v>
      </c>
      <c r="U47" s="33">
        <v>1300</v>
      </c>
      <c r="V47" s="35"/>
      <c r="W47" s="35"/>
      <c r="X47" s="34">
        <v>10845</v>
      </c>
      <c r="Y47" s="56"/>
      <c r="Z47" s="35"/>
      <c r="AA47" s="35"/>
      <c r="AB47" s="7">
        <v>1400</v>
      </c>
      <c r="AC47" s="7" t="s">
        <v>45</v>
      </c>
      <c r="AD47" s="7" t="s">
        <v>45</v>
      </c>
      <c r="AE47" s="35"/>
      <c r="AF47" s="35"/>
      <c r="AG47" s="7"/>
      <c r="AH47" s="35"/>
      <c r="AI47" s="7"/>
      <c r="AJ47" s="57">
        <f t="shared" si="2"/>
        <v>0</v>
      </c>
      <c r="AK47" s="35"/>
      <c r="AL47" s="35"/>
      <c r="AM47" s="7"/>
      <c r="AN47" s="7"/>
      <c r="AO47" s="7"/>
      <c r="AP47" s="7"/>
      <c r="AQ47" s="7"/>
      <c r="AR47" s="7"/>
      <c r="AS47" s="7"/>
      <c r="AT47" s="7" t="s">
        <v>401</v>
      </c>
    </row>
    <row r="48" spans="1:46" ht="15" x14ac:dyDescent="0.25">
      <c r="A48" s="7"/>
      <c r="B48" s="25" t="s">
        <v>73</v>
      </c>
      <c r="C48" s="25" t="s">
        <v>229</v>
      </c>
      <c r="D48" s="29">
        <v>41009</v>
      </c>
      <c r="E48" s="29">
        <v>41131</v>
      </c>
      <c r="F48" s="32">
        <v>2012</v>
      </c>
      <c r="G48" s="25" t="s">
        <v>3</v>
      </c>
      <c r="H48" s="9" t="s">
        <v>167</v>
      </c>
      <c r="I48" s="25" t="s">
        <v>284</v>
      </c>
      <c r="J48" s="25" t="s">
        <v>356</v>
      </c>
      <c r="K48" s="33">
        <v>936</v>
      </c>
      <c r="L48" s="36">
        <v>92711</v>
      </c>
      <c r="M48" s="36">
        <v>92711</v>
      </c>
      <c r="N48" s="34">
        <v>92709</v>
      </c>
      <c r="O48" s="55">
        <f t="shared" si="1"/>
        <v>99.04807692307692</v>
      </c>
      <c r="P48" s="7">
        <v>100</v>
      </c>
      <c r="Q48" s="35"/>
      <c r="R48" s="35"/>
      <c r="S48" s="35"/>
      <c r="T48" s="59" t="s">
        <v>46</v>
      </c>
      <c r="U48" s="7"/>
      <c r="V48" s="35"/>
      <c r="W48" s="34">
        <v>4827</v>
      </c>
      <c r="X48" s="34">
        <v>4706</v>
      </c>
      <c r="Y48" s="56"/>
      <c r="Z48" s="35">
        <v>936</v>
      </c>
      <c r="AA48" s="35"/>
      <c r="AB48" s="7"/>
      <c r="AC48" s="7"/>
      <c r="AD48" s="7"/>
      <c r="AE48" s="35"/>
      <c r="AF48" s="35"/>
      <c r="AG48" s="7"/>
      <c r="AH48" s="35"/>
      <c r="AI48" s="7"/>
      <c r="AJ48" s="57">
        <f t="shared" si="2"/>
        <v>936</v>
      </c>
      <c r="AK48" s="35"/>
      <c r="AL48" s="35"/>
      <c r="AM48" s="7"/>
      <c r="AN48" s="7"/>
      <c r="AO48" s="7"/>
      <c r="AP48" s="7"/>
      <c r="AQ48" s="7"/>
      <c r="AR48" s="7"/>
      <c r="AS48" s="7"/>
      <c r="AT48" s="7" t="s">
        <v>396</v>
      </c>
    </row>
    <row r="49" spans="1:46" ht="15" x14ac:dyDescent="0.25">
      <c r="A49" s="7"/>
      <c r="B49" s="25" t="s">
        <v>13</v>
      </c>
      <c r="C49" s="25" t="s">
        <v>138</v>
      </c>
      <c r="D49" s="29">
        <v>41009</v>
      </c>
      <c r="E49" s="29">
        <v>41455</v>
      </c>
      <c r="F49" s="32">
        <v>2012</v>
      </c>
      <c r="G49" s="25" t="s">
        <v>230</v>
      </c>
      <c r="H49" s="9" t="s">
        <v>175</v>
      </c>
      <c r="I49" s="25" t="s">
        <v>285</v>
      </c>
      <c r="J49" s="25" t="s">
        <v>357</v>
      </c>
      <c r="K49" s="33">
        <v>64000</v>
      </c>
      <c r="L49" s="34">
        <v>2897076</v>
      </c>
      <c r="M49" s="34">
        <v>462597</v>
      </c>
      <c r="N49" s="34">
        <v>388842</v>
      </c>
      <c r="O49" s="55">
        <f t="shared" si="1"/>
        <v>6.0756562499999998</v>
      </c>
      <c r="P49" s="7">
        <v>16</v>
      </c>
      <c r="Q49" s="35"/>
      <c r="R49" s="35"/>
      <c r="S49" s="35"/>
      <c r="T49" s="59" t="s">
        <v>46</v>
      </c>
      <c r="U49" s="7"/>
      <c r="V49" s="35"/>
      <c r="W49" s="35"/>
      <c r="X49" s="7"/>
      <c r="Y49" s="56"/>
      <c r="Z49" s="35"/>
      <c r="AA49" s="35"/>
      <c r="AB49" s="7">
        <v>90</v>
      </c>
      <c r="AC49" s="7"/>
      <c r="AD49" s="7"/>
      <c r="AE49" s="35"/>
      <c r="AF49" s="35"/>
      <c r="AG49" s="7"/>
      <c r="AH49" s="35"/>
      <c r="AI49" s="7"/>
      <c r="AJ49" s="57">
        <f t="shared" si="2"/>
        <v>0</v>
      </c>
      <c r="AK49" s="35"/>
      <c r="AL49" s="35"/>
      <c r="AM49" s="7"/>
      <c r="AN49" s="7"/>
      <c r="AO49" s="7"/>
      <c r="AP49" s="7"/>
      <c r="AQ49" s="7"/>
      <c r="AR49" s="7"/>
      <c r="AS49" s="7"/>
      <c r="AT49" s="7" t="s">
        <v>402</v>
      </c>
    </row>
    <row r="50" spans="1:46" ht="15" x14ac:dyDescent="0.25">
      <c r="A50" s="7"/>
      <c r="B50" s="25" t="s">
        <v>104</v>
      </c>
      <c r="C50" s="25" t="s">
        <v>136</v>
      </c>
      <c r="D50" s="29">
        <v>41015</v>
      </c>
      <c r="E50" s="29">
        <v>41169</v>
      </c>
      <c r="F50" s="32">
        <v>2012</v>
      </c>
      <c r="G50" s="25" t="s">
        <v>3</v>
      </c>
      <c r="H50" s="9" t="s">
        <v>167</v>
      </c>
      <c r="I50" s="25" t="s">
        <v>183</v>
      </c>
      <c r="J50" s="25" t="s">
        <v>356</v>
      </c>
      <c r="K50" s="33">
        <v>4000</v>
      </c>
      <c r="L50" s="36">
        <v>255940</v>
      </c>
      <c r="M50" s="36">
        <v>255940</v>
      </c>
      <c r="N50" s="36">
        <v>255940</v>
      </c>
      <c r="O50" s="55">
        <f t="shared" si="1"/>
        <v>63.984999999999999</v>
      </c>
      <c r="P50" s="7">
        <v>100</v>
      </c>
      <c r="Q50" s="33">
        <v>4000</v>
      </c>
      <c r="R50" s="33">
        <v>4000</v>
      </c>
      <c r="S50" s="33">
        <v>4000</v>
      </c>
      <c r="T50" s="59" t="s">
        <v>46</v>
      </c>
      <c r="U50" s="7"/>
      <c r="V50" s="33">
        <v>4000</v>
      </c>
      <c r="W50" s="34">
        <v>124286</v>
      </c>
      <c r="X50" s="7"/>
      <c r="Y50" s="56"/>
      <c r="Z50" s="33">
        <v>4000</v>
      </c>
      <c r="AA50" s="35">
        <v>5000</v>
      </c>
      <c r="AB50" s="7"/>
      <c r="AC50" s="7"/>
      <c r="AD50" s="7"/>
      <c r="AE50" s="35"/>
      <c r="AF50" s="35"/>
      <c r="AG50" s="7"/>
      <c r="AH50" s="35">
        <v>240</v>
      </c>
      <c r="AI50" s="7"/>
      <c r="AJ50" s="57">
        <f t="shared" si="2"/>
        <v>9240</v>
      </c>
      <c r="AK50" s="35"/>
      <c r="AL50" s="35"/>
      <c r="AM50" s="7"/>
      <c r="AN50" s="7"/>
      <c r="AO50" s="7"/>
      <c r="AP50" s="7"/>
      <c r="AQ50" s="7"/>
      <c r="AR50" s="7"/>
      <c r="AS50" s="7"/>
      <c r="AT50" s="7" t="s">
        <v>403</v>
      </c>
    </row>
    <row r="51" spans="1:46" ht="15" x14ac:dyDescent="0.25">
      <c r="A51" s="7"/>
      <c r="B51" s="25" t="s">
        <v>142</v>
      </c>
      <c r="C51" s="25" t="s">
        <v>136</v>
      </c>
      <c r="D51" s="29">
        <v>41017</v>
      </c>
      <c r="E51" s="29">
        <v>41108</v>
      </c>
      <c r="F51" s="32">
        <v>2012</v>
      </c>
      <c r="G51" s="25" t="s">
        <v>3</v>
      </c>
      <c r="H51" s="9" t="s">
        <v>167</v>
      </c>
      <c r="I51" s="25" t="s">
        <v>286</v>
      </c>
      <c r="J51" s="25" t="s">
        <v>356</v>
      </c>
      <c r="K51" s="33">
        <v>7625</v>
      </c>
      <c r="L51" s="36">
        <v>299775</v>
      </c>
      <c r="M51" s="36">
        <v>299775</v>
      </c>
      <c r="N51" s="34">
        <v>296766</v>
      </c>
      <c r="O51" s="55">
        <f t="shared" si="1"/>
        <v>38.920131147540985</v>
      </c>
      <c r="P51" s="7">
        <v>100</v>
      </c>
      <c r="Q51" s="35"/>
      <c r="R51" s="35"/>
      <c r="S51" s="35"/>
      <c r="T51" s="59" t="s">
        <v>46</v>
      </c>
      <c r="U51" s="7"/>
      <c r="V51" s="35"/>
      <c r="W51" s="34">
        <v>42044</v>
      </c>
      <c r="X51" s="34">
        <v>43383</v>
      </c>
      <c r="Y51" s="56"/>
      <c r="Z51" s="35"/>
      <c r="AA51" s="35"/>
      <c r="AB51" s="7"/>
      <c r="AC51" s="7" t="s">
        <v>45</v>
      </c>
      <c r="AD51" s="7"/>
      <c r="AE51" s="35"/>
      <c r="AF51" s="35"/>
      <c r="AG51" s="7"/>
      <c r="AH51" s="35"/>
      <c r="AI51" s="7"/>
      <c r="AJ51" s="57">
        <f t="shared" si="2"/>
        <v>0</v>
      </c>
      <c r="AK51" s="35"/>
      <c r="AL51" s="35"/>
      <c r="AM51" s="7"/>
      <c r="AN51" s="7"/>
      <c r="AO51" s="7"/>
      <c r="AP51" s="7"/>
      <c r="AQ51" s="7"/>
      <c r="AR51" s="7"/>
      <c r="AS51" s="7"/>
      <c r="AT51" s="7" t="s">
        <v>363</v>
      </c>
    </row>
    <row r="52" spans="1:46" ht="15" x14ac:dyDescent="0.25">
      <c r="A52" s="7"/>
      <c r="B52" s="25" t="s">
        <v>113</v>
      </c>
      <c r="C52" s="25" t="s">
        <v>229</v>
      </c>
      <c r="D52" s="29">
        <v>41024</v>
      </c>
      <c r="E52" s="29">
        <v>41115</v>
      </c>
      <c r="F52" s="32">
        <v>2012</v>
      </c>
      <c r="G52" s="25" t="s">
        <v>3</v>
      </c>
      <c r="H52" s="9" t="s">
        <v>167</v>
      </c>
      <c r="I52" s="25" t="s">
        <v>287</v>
      </c>
      <c r="J52" s="25" t="s">
        <v>356</v>
      </c>
      <c r="K52" s="33">
        <v>2406</v>
      </c>
      <c r="L52" s="36">
        <v>165447</v>
      </c>
      <c r="M52" s="36">
        <v>165447</v>
      </c>
      <c r="N52" s="34">
        <v>160799</v>
      </c>
      <c r="O52" s="55">
        <f t="shared" si="1"/>
        <v>66.832502078137992</v>
      </c>
      <c r="P52" s="7">
        <v>100</v>
      </c>
      <c r="Q52" s="35"/>
      <c r="R52" s="35"/>
      <c r="S52" s="35"/>
      <c r="T52" s="59" t="s">
        <v>46</v>
      </c>
      <c r="U52" s="7"/>
      <c r="V52" s="35"/>
      <c r="W52" s="34">
        <v>48120</v>
      </c>
      <c r="X52" s="34">
        <v>4644</v>
      </c>
      <c r="Y52" s="56"/>
      <c r="Z52" s="35"/>
      <c r="AA52" s="35"/>
      <c r="AB52" s="7">
        <v>30</v>
      </c>
      <c r="AC52" s="7"/>
      <c r="AD52" s="7"/>
      <c r="AE52" s="35"/>
      <c r="AF52" s="35"/>
      <c r="AG52" s="7"/>
      <c r="AH52" s="35"/>
      <c r="AI52" s="7"/>
      <c r="AJ52" s="57">
        <f t="shared" si="2"/>
        <v>0</v>
      </c>
      <c r="AK52" s="35"/>
      <c r="AL52" s="35"/>
      <c r="AM52" s="7"/>
      <c r="AN52" s="7"/>
      <c r="AO52" s="7"/>
      <c r="AP52" s="7"/>
      <c r="AQ52" s="7"/>
      <c r="AR52" s="7"/>
      <c r="AS52" s="7"/>
      <c r="AT52" s="7" t="s">
        <v>404</v>
      </c>
    </row>
    <row r="53" spans="1:46" ht="15" x14ac:dyDescent="0.25">
      <c r="A53" s="7"/>
      <c r="B53" s="25" t="s">
        <v>66</v>
      </c>
      <c r="C53" s="25" t="s">
        <v>138</v>
      </c>
      <c r="D53" s="29">
        <v>41025</v>
      </c>
      <c r="E53" s="29">
        <v>41116</v>
      </c>
      <c r="F53" s="32">
        <v>2012</v>
      </c>
      <c r="G53" s="25" t="s">
        <v>70</v>
      </c>
      <c r="H53" s="9" t="s">
        <v>240</v>
      </c>
      <c r="I53" s="25" t="s">
        <v>288</v>
      </c>
      <c r="J53" s="25" t="s">
        <v>356</v>
      </c>
      <c r="K53" s="33">
        <v>41008</v>
      </c>
      <c r="L53" s="36">
        <v>204813</v>
      </c>
      <c r="M53" s="34">
        <v>204815</v>
      </c>
      <c r="N53" s="34">
        <v>204814</v>
      </c>
      <c r="O53" s="55">
        <f t="shared" si="1"/>
        <v>4.9944888802184941</v>
      </c>
      <c r="P53" s="7">
        <v>100</v>
      </c>
      <c r="Q53" s="34">
        <v>41008</v>
      </c>
      <c r="R53" s="34">
        <v>41008</v>
      </c>
      <c r="S53" s="34">
        <v>41008</v>
      </c>
      <c r="T53" s="59" t="s">
        <v>45</v>
      </c>
      <c r="U53" s="34">
        <v>100</v>
      </c>
      <c r="V53" s="33">
        <v>41008</v>
      </c>
      <c r="W53" s="34">
        <v>101981</v>
      </c>
      <c r="X53" s="7"/>
      <c r="Y53" s="56"/>
      <c r="Z53" s="35"/>
      <c r="AA53" s="35">
        <v>150000</v>
      </c>
      <c r="AB53" s="7">
        <v>150</v>
      </c>
      <c r="AC53" s="7"/>
      <c r="AD53" s="7" t="s">
        <v>45</v>
      </c>
      <c r="AE53" s="35"/>
      <c r="AF53" s="35"/>
      <c r="AG53" s="7"/>
      <c r="AH53" s="35"/>
      <c r="AI53" s="7"/>
      <c r="AJ53" s="57">
        <f t="shared" si="2"/>
        <v>150000</v>
      </c>
      <c r="AK53" s="35"/>
      <c r="AL53" s="35"/>
      <c r="AM53" s="7"/>
      <c r="AN53" s="7"/>
      <c r="AO53" s="7"/>
      <c r="AP53" s="7"/>
      <c r="AQ53" s="7"/>
      <c r="AR53" s="7"/>
      <c r="AS53" s="7"/>
      <c r="AT53" s="7" t="s">
        <v>405</v>
      </c>
    </row>
    <row r="54" spans="1:46" ht="15" x14ac:dyDescent="0.25">
      <c r="A54" s="7"/>
      <c r="B54" s="25" t="s">
        <v>14</v>
      </c>
      <c r="C54" s="25" t="s">
        <v>138</v>
      </c>
      <c r="D54" s="29">
        <v>41029</v>
      </c>
      <c r="E54" s="29">
        <v>41305</v>
      </c>
      <c r="F54" s="32">
        <v>2012</v>
      </c>
      <c r="G54" s="25" t="s">
        <v>230</v>
      </c>
      <c r="H54" s="9" t="s">
        <v>175</v>
      </c>
      <c r="I54" s="25" t="s">
        <v>289</v>
      </c>
      <c r="J54" s="25" t="s">
        <v>357</v>
      </c>
      <c r="K54" s="33">
        <v>51000</v>
      </c>
      <c r="L54" s="34">
        <v>1100051</v>
      </c>
      <c r="M54" s="34">
        <v>720346</v>
      </c>
      <c r="N54" s="34">
        <v>715000</v>
      </c>
      <c r="O54" s="55">
        <f t="shared" si="1"/>
        <v>14.019607843137255</v>
      </c>
      <c r="P54" s="7">
        <v>65</v>
      </c>
      <c r="Q54" s="35"/>
      <c r="R54" s="35"/>
      <c r="S54" s="35"/>
      <c r="T54" s="59" t="s">
        <v>46</v>
      </c>
      <c r="U54" s="7">
        <v>120</v>
      </c>
      <c r="V54" s="34">
        <v>34668</v>
      </c>
      <c r="W54" s="34">
        <v>18330</v>
      </c>
      <c r="X54" s="7"/>
      <c r="Y54" s="56"/>
      <c r="Z54" s="35"/>
      <c r="AA54" s="35"/>
      <c r="AB54" s="7"/>
      <c r="AC54" s="7"/>
      <c r="AD54" s="7"/>
      <c r="AE54" s="35"/>
      <c r="AF54" s="35"/>
      <c r="AG54" s="7"/>
      <c r="AH54" s="35"/>
      <c r="AI54" s="7"/>
      <c r="AJ54" s="57">
        <f t="shared" si="2"/>
        <v>0</v>
      </c>
      <c r="AK54" s="35"/>
      <c r="AL54" s="35"/>
      <c r="AM54" s="7"/>
      <c r="AN54" s="7"/>
      <c r="AO54" s="7"/>
      <c r="AP54" s="7"/>
      <c r="AQ54" s="7"/>
      <c r="AR54" s="7"/>
      <c r="AS54" s="7"/>
      <c r="AT54" s="7" t="s">
        <v>406</v>
      </c>
    </row>
    <row r="55" spans="1:46" ht="15" x14ac:dyDescent="0.25">
      <c r="A55" s="7"/>
      <c r="B55" s="25" t="s">
        <v>67</v>
      </c>
      <c r="C55" s="25" t="s">
        <v>138</v>
      </c>
      <c r="D55" s="29">
        <v>41031</v>
      </c>
      <c r="E55" s="29">
        <v>41123</v>
      </c>
      <c r="F55" s="32">
        <v>2012</v>
      </c>
      <c r="G55" s="25" t="s">
        <v>3</v>
      </c>
      <c r="H55" s="9" t="s">
        <v>167</v>
      </c>
      <c r="I55" s="25" t="s">
        <v>290</v>
      </c>
      <c r="J55" s="25" t="s">
        <v>356</v>
      </c>
      <c r="K55" s="33">
        <v>2800</v>
      </c>
      <c r="L55" s="36">
        <v>150188</v>
      </c>
      <c r="M55" s="36">
        <v>150188</v>
      </c>
      <c r="N55" s="34">
        <v>150187</v>
      </c>
      <c r="O55" s="55">
        <f t="shared" si="1"/>
        <v>53.638214285714284</v>
      </c>
      <c r="P55" s="7">
        <v>100</v>
      </c>
      <c r="Q55" s="33">
        <v>2800</v>
      </c>
      <c r="R55" s="33">
        <v>2800</v>
      </c>
      <c r="S55" s="33">
        <v>2800</v>
      </c>
      <c r="T55" s="59" t="s">
        <v>45</v>
      </c>
      <c r="U55" s="33">
        <v>75</v>
      </c>
      <c r="V55" s="33">
        <v>2800</v>
      </c>
      <c r="W55" s="34">
        <v>23894</v>
      </c>
      <c r="X55" s="7"/>
      <c r="Y55" s="56"/>
      <c r="Z55" s="35">
        <v>9000</v>
      </c>
      <c r="AA55" s="35"/>
      <c r="AB55" s="7">
        <v>168</v>
      </c>
      <c r="AC55" s="7" t="s">
        <v>45</v>
      </c>
      <c r="AD55" s="7"/>
      <c r="AE55" s="35"/>
      <c r="AF55" s="35"/>
      <c r="AG55" s="7"/>
      <c r="AH55" s="35"/>
      <c r="AI55" s="7"/>
      <c r="AJ55" s="57">
        <f t="shared" si="2"/>
        <v>9000</v>
      </c>
      <c r="AK55" s="35"/>
      <c r="AL55" s="35"/>
      <c r="AM55" s="7"/>
      <c r="AN55" s="7"/>
      <c r="AO55" s="7"/>
      <c r="AP55" s="7"/>
      <c r="AQ55" s="7"/>
      <c r="AR55" s="7"/>
      <c r="AS55" s="7"/>
      <c r="AT55" s="7" t="s">
        <v>407</v>
      </c>
    </row>
    <row r="56" spans="1:46" ht="15" x14ac:dyDescent="0.25">
      <c r="A56" s="7"/>
      <c r="B56" s="28" t="s">
        <v>114</v>
      </c>
      <c r="C56" s="25" t="s">
        <v>229</v>
      </c>
      <c r="D56" s="29">
        <v>41032</v>
      </c>
      <c r="E56" s="29">
        <v>41124</v>
      </c>
      <c r="F56" s="32">
        <v>2012</v>
      </c>
      <c r="G56" s="25" t="s">
        <v>3</v>
      </c>
      <c r="H56" s="9" t="s">
        <v>167</v>
      </c>
      <c r="I56" s="25" t="s">
        <v>291</v>
      </c>
      <c r="J56" s="25" t="s">
        <v>356</v>
      </c>
      <c r="K56" s="33">
        <v>5005</v>
      </c>
      <c r="L56" s="36">
        <v>110430</v>
      </c>
      <c r="M56" s="36">
        <v>110430</v>
      </c>
      <c r="N56" s="34">
        <v>96819</v>
      </c>
      <c r="O56" s="55">
        <f t="shared" si="1"/>
        <v>19.344455544455545</v>
      </c>
      <c r="P56" s="7">
        <v>100</v>
      </c>
      <c r="Q56" s="33">
        <v>5005</v>
      </c>
      <c r="R56" s="33">
        <v>5005</v>
      </c>
      <c r="S56" s="33">
        <v>5005</v>
      </c>
      <c r="T56" s="59" t="s">
        <v>46</v>
      </c>
      <c r="U56" s="7"/>
      <c r="V56" s="35"/>
      <c r="W56" s="34">
        <v>28028</v>
      </c>
      <c r="X56" s="34">
        <v>28077</v>
      </c>
      <c r="Y56" s="56">
        <f t="shared" si="0"/>
        <v>5.6097902097902095</v>
      </c>
      <c r="Z56" s="33">
        <v>5005</v>
      </c>
      <c r="AA56" s="35">
        <v>11000</v>
      </c>
      <c r="AB56" s="7">
        <v>30</v>
      </c>
      <c r="AC56" s="7"/>
      <c r="AD56" s="7"/>
      <c r="AE56" s="35"/>
      <c r="AF56" s="35"/>
      <c r="AG56" s="7"/>
      <c r="AH56" s="35"/>
      <c r="AI56" s="7"/>
      <c r="AJ56" s="57">
        <f t="shared" si="2"/>
        <v>16005</v>
      </c>
      <c r="AK56" s="35"/>
      <c r="AL56" s="35"/>
      <c r="AM56" s="7"/>
      <c r="AN56" s="7"/>
      <c r="AO56" s="7"/>
      <c r="AP56" s="7"/>
      <c r="AQ56" s="7"/>
      <c r="AR56" s="7"/>
      <c r="AS56" s="7"/>
      <c r="AT56" s="7" t="s">
        <v>408</v>
      </c>
    </row>
    <row r="57" spans="1:46" ht="15" x14ac:dyDescent="0.25">
      <c r="A57" s="7"/>
      <c r="B57" s="28" t="s">
        <v>10</v>
      </c>
      <c r="C57" s="25" t="s">
        <v>136</v>
      </c>
      <c r="D57" s="29">
        <v>41033</v>
      </c>
      <c r="E57" s="29">
        <v>41125</v>
      </c>
      <c r="F57" s="32">
        <v>2012</v>
      </c>
      <c r="G57" s="25" t="s">
        <v>70</v>
      </c>
      <c r="H57" s="9" t="s">
        <v>240</v>
      </c>
      <c r="I57" s="25" t="s">
        <v>292</v>
      </c>
      <c r="J57" s="25" t="s">
        <v>356</v>
      </c>
      <c r="K57" s="33">
        <v>12500</v>
      </c>
      <c r="L57" s="36">
        <v>148808</v>
      </c>
      <c r="M57" s="36">
        <v>148808</v>
      </c>
      <c r="N57" s="34">
        <v>141475</v>
      </c>
      <c r="O57" s="55">
        <f t="shared" si="1"/>
        <v>11.318</v>
      </c>
      <c r="P57" s="7">
        <v>100</v>
      </c>
      <c r="Q57" s="33">
        <v>12500</v>
      </c>
      <c r="R57" s="33">
        <v>12500</v>
      </c>
      <c r="S57" s="33">
        <v>12500</v>
      </c>
      <c r="T57" s="59" t="s">
        <v>45</v>
      </c>
      <c r="U57" s="33">
        <v>150</v>
      </c>
      <c r="V57" s="33">
        <v>12500</v>
      </c>
      <c r="W57" s="34">
        <v>37954</v>
      </c>
      <c r="X57" s="34">
        <v>42024</v>
      </c>
      <c r="Y57" s="56">
        <f t="shared" si="0"/>
        <v>3.36192</v>
      </c>
      <c r="Z57" s="33">
        <v>12500</v>
      </c>
      <c r="AA57" s="35"/>
      <c r="AB57" s="7"/>
      <c r="AC57" s="7"/>
      <c r="AD57" s="7" t="s">
        <v>45</v>
      </c>
      <c r="AE57" s="35"/>
      <c r="AF57" s="35"/>
      <c r="AG57" s="7"/>
      <c r="AH57" s="35"/>
      <c r="AI57" s="7"/>
      <c r="AJ57" s="57">
        <f t="shared" si="2"/>
        <v>12500</v>
      </c>
      <c r="AK57" s="34">
        <v>22564</v>
      </c>
      <c r="AL57" s="34">
        <v>18180</v>
      </c>
      <c r="AM57" s="7"/>
      <c r="AN57" s="7"/>
      <c r="AO57" s="7"/>
      <c r="AP57" s="7"/>
      <c r="AQ57" s="7"/>
      <c r="AR57" s="7"/>
      <c r="AS57" s="7"/>
      <c r="AT57" s="7" t="s">
        <v>409</v>
      </c>
    </row>
    <row r="58" spans="1:46" ht="15" x14ac:dyDescent="0.25">
      <c r="A58" s="7"/>
      <c r="B58" s="26" t="s">
        <v>224</v>
      </c>
      <c r="C58" s="25" t="s">
        <v>138</v>
      </c>
      <c r="D58" s="29">
        <v>41033</v>
      </c>
      <c r="E58" s="29">
        <v>41364</v>
      </c>
      <c r="F58" s="32">
        <v>2012</v>
      </c>
      <c r="G58" s="25" t="s">
        <v>125</v>
      </c>
      <c r="H58" s="9" t="s">
        <v>167</v>
      </c>
      <c r="I58" s="25" t="s">
        <v>293</v>
      </c>
      <c r="J58" s="25" t="s">
        <v>357</v>
      </c>
      <c r="K58" s="33">
        <v>20000</v>
      </c>
      <c r="L58" s="34">
        <v>624074</v>
      </c>
      <c r="M58" s="34">
        <v>615754</v>
      </c>
      <c r="N58" s="34">
        <v>614488</v>
      </c>
      <c r="O58" s="55">
        <f t="shared" si="1"/>
        <v>30.724399999999999</v>
      </c>
      <c r="P58" s="7">
        <v>100</v>
      </c>
      <c r="Q58" s="35">
        <v>8515</v>
      </c>
      <c r="R58" s="35">
        <v>8515</v>
      </c>
      <c r="S58" s="35">
        <v>8515</v>
      </c>
      <c r="T58" s="59" t="s">
        <v>46</v>
      </c>
      <c r="U58" s="35">
        <v>200</v>
      </c>
      <c r="V58" s="35">
        <v>8515</v>
      </c>
      <c r="W58" s="34">
        <v>103555</v>
      </c>
      <c r="X58" s="34">
        <v>101642</v>
      </c>
      <c r="Y58" s="56">
        <f t="shared" si="0"/>
        <v>11.93681738109219</v>
      </c>
      <c r="Z58" s="35">
        <v>20000</v>
      </c>
      <c r="AA58" s="35"/>
      <c r="AB58" s="7">
        <v>250</v>
      </c>
      <c r="AC58" s="7" t="s">
        <v>45</v>
      </c>
      <c r="AD58" s="7" t="s">
        <v>45</v>
      </c>
      <c r="AE58" s="35">
        <v>3406</v>
      </c>
      <c r="AF58" s="35"/>
      <c r="AG58" s="7"/>
      <c r="AH58" s="35"/>
      <c r="AI58" s="7"/>
      <c r="AJ58" s="57">
        <f t="shared" si="2"/>
        <v>20000</v>
      </c>
      <c r="AK58" s="35"/>
      <c r="AL58" s="35"/>
      <c r="AM58" s="7"/>
      <c r="AN58" s="7"/>
      <c r="AO58" s="7"/>
      <c r="AP58" s="7"/>
      <c r="AQ58" s="7"/>
      <c r="AR58" s="7"/>
      <c r="AS58" s="7"/>
      <c r="AT58" s="7" t="s">
        <v>410</v>
      </c>
    </row>
    <row r="59" spans="1:46" ht="15" x14ac:dyDescent="0.25">
      <c r="A59" s="7"/>
      <c r="B59" s="25" t="s">
        <v>82</v>
      </c>
      <c r="C59" s="25" t="s">
        <v>138</v>
      </c>
      <c r="D59" s="29">
        <v>41036</v>
      </c>
      <c r="E59" s="29">
        <v>41128</v>
      </c>
      <c r="F59" s="32">
        <v>2012</v>
      </c>
      <c r="G59" s="25" t="s">
        <v>70</v>
      </c>
      <c r="H59" s="9" t="s">
        <v>240</v>
      </c>
      <c r="I59" s="25" t="s">
        <v>170</v>
      </c>
      <c r="J59" s="25" t="s">
        <v>356</v>
      </c>
      <c r="K59" s="33">
        <v>300000</v>
      </c>
      <c r="L59" s="36">
        <v>122571</v>
      </c>
      <c r="M59" s="36">
        <v>122571</v>
      </c>
      <c r="N59" s="35">
        <v>121786</v>
      </c>
      <c r="O59" s="55">
        <f t="shared" si="1"/>
        <v>0.40595333333333333</v>
      </c>
      <c r="P59" s="7">
        <v>100</v>
      </c>
      <c r="Q59" s="35">
        <v>60000</v>
      </c>
      <c r="R59" s="35">
        <v>60000</v>
      </c>
      <c r="S59" s="35">
        <v>60000</v>
      </c>
      <c r="T59" s="59" t="s">
        <v>46</v>
      </c>
      <c r="U59" s="7">
        <v>200</v>
      </c>
      <c r="V59" s="35">
        <v>300000</v>
      </c>
      <c r="W59" s="35">
        <v>14000</v>
      </c>
      <c r="X59" s="35">
        <v>21345</v>
      </c>
      <c r="Y59" s="56">
        <f t="shared" si="0"/>
        <v>0.35575000000000001</v>
      </c>
      <c r="Z59" s="35"/>
      <c r="AA59" s="35">
        <v>300000</v>
      </c>
      <c r="AB59" s="7">
        <v>200</v>
      </c>
      <c r="AC59" s="7" t="s">
        <v>45</v>
      </c>
      <c r="AD59" s="7" t="s">
        <v>45</v>
      </c>
      <c r="AE59" s="35" t="s">
        <v>46</v>
      </c>
      <c r="AF59" s="35"/>
      <c r="AG59" s="7"/>
      <c r="AH59" s="35">
        <v>2327</v>
      </c>
      <c r="AI59" s="7"/>
      <c r="AJ59" s="57">
        <f t="shared" si="2"/>
        <v>302327</v>
      </c>
      <c r="AK59" s="35">
        <v>13427</v>
      </c>
      <c r="AL59" s="35">
        <v>12791</v>
      </c>
      <c r="AM59" s="7"/>
      <c r="AN59" s="7"/>
      <c r="AO59" s="7"/>
      <c r="AP59" s="7"/>
      <c r="AQ59" s="7"/>
      <c r="AR59" s="7"/>
      <c r="AS59" s="7"/>
      <c r="AT59" s="7" t="s">
        <v>171</v>
      </c>
    </row>
    <row r="60" spans="1:46" ht="15" x14ac:dyDescent="0.25">
      <c r="A60" s="7"/>
      <c r="B60" s="25" t="s">
        <v>6</v>
      </c>
      <c r="C60" s="25" t="s">
        <v>138</v>
      </c>
      <c r="D60" s="29">
        <v>41036</v>
      </c>
      <c r="E60" s="29">
        <v>41128</v>
      </c>
      <c r="F60" s="32">
        <v>2012</v>
      </c>
      <c r="G60" s="25" t="s">
        <v>3</v>
      </c>
      <c r="H60" s="9" t="s">
        <v>167</v>
      </c>
      <c r="I60" s="25" t="s">
        <v>294</v>
      </c>
      <c r="J60" s="25" t="s">
        <v>356</v>
      </c>
      <c r="K60" s="33">
        <v>20832</v>
      </c>
      <c r="L60" s="36">
        <v>314208</v>
      </c>
      <c r="M60" s="34">
        <v>307823</v>
      </c>
      <c r="N60" s="34">
        <v>307823</v>
      </c>
      <c r="O60" s="55">
        <f t="shared" si="1"/>
        <v>14.776449692780337</v>
      </c>
      <c r="P60" s="7">
        <v>98</v>
      </c>
      <c r="Q60" s="34">
        <v>20832</v>
      </c>
      <c r="R60" s="34">
        <v>20832</v>
      </c>
      <c r="S60" s="34">
        <v>20832</v>
      </c>
      <c r="T60" s="59" t="s">
        <v>45</v>
      </c>
      <c r="U60" s="7"/>
      <c r="V60" s="34">
        <v>20832</v>
      </c>
      <c r="W60" s="34">
        <v>38733</v>
      </c>
      <c r="X60" s="34">
        <v>30216</v>
      </c>
      <c r="Y60" s="56">
        <f t="shared" si="0"/>
        <v>1.4504608294930876</v>
      </c>
      <c r="Z60" s="35"/>
      <c r="AA60" s="34">
        <v>20832</v>
      </c>
      <c r="AB60" s="7">
        <v>200</v>
      </c>
      <c r="AC60" s="7"/>
      <c r="AD60" s="7"/>
      <c r="AE60" s="7" t="s">
        <v>411</v>
      </c>
      <c r="AF60" s="35"/>
      <c r="AG60" s="7"/>
      <c r="AH60" s="34">
        <v>20832</v>
      </c>
      <c r="AI60" s="7" t="s">
        <v>45</v>
      </c>
      <c r="AJ60" s="57">
        <f t="shared" si="2"/>
        <v>41664</v>
      </c>
      <c r="AK60" s="34">
        <v>21667</v>
      </c>
      <c r="AL60" s="34">
        <v>16385</v>
      </c>
      <c r="AM60" s="7"/>
      <c r="AN60" s="7"/>
      <c r="AO60" s="7"/>
      <c r="AP60" s="7"/>
      <c r="AQ60" s="7"/>
      <c r="AR60" s="7"/>
      <c r="AS60" s="7"/>
      <c r="AT60" s="7" t="s">
        <v>412</v>
      </c>
    </row>
    <row r="61" spans="1:46" ht="15" x14ac:dyDescent="0.25">
      <c r="A61" s="7"/>
      <c r="B61" s="25" t="s">
        <v>129</v>
      </c>
      <c r="C61" s="25" t="s">
        <v>138</v>
      </c>
      <c r="D61" s="29">
        <v>41040</v>
      </c>
      <c r="E61" s="29">
        <v>41394</v>
      </c>
      <c r="F61" s="32">
        <v>2012</v>
      </c>
      <c r="G61" s="25" t="s">
        <v>99</v>
      </c>
      <c r="H61" s="9" t="s">
        <v>175</v>
      </c>
      <c r="I61" s="25" t="s">
        <v>295</v>
      </c>
      <c r="J61" s="25" t="s">
        <v>357</v>
      </c>
      <c r="K61" s="33">
        <v>70000</v>
      </c>
      <c r="L61" s="36">
        <v>4131067</v>
      </c>
      <c r="M61" s="34">
        <v>1241979</v>
      </c>
      <c r="N61" s="34">
        <v>820097</v>
      </c>
      <c r="O61" s="55">
        <f t="shared" si="1"/>
        <v>11.715671428571429</v>
      </c>
      <c r="P61" s="7">
        <v>30</v>
      </c>
      <c r="Q61" s="33">
        <v>70000</v>
      </c>
      <c r="R61" s="33">
        <v>70000</v>
      </c>
      <c r="S61" s="33">
        <v>70000</v>
      </c>
      <c r="T61" s="59" t="s">
        <v>45</v>
      </c>
      <c r="U61" s="33">
        <v>30</v>
      </c>
      <c r="V61" s="33">
        <v>70000</v>
      </c>
      <c r="W61" s="34">
        <v>236000</v>
      </c>
      <c r="X61" s="34">
        <v>2335</v>
      </c>
      <c r="Y61" s="56">
        <f t="shared" si="0"/>
        <v>3.3357142857142856E-2</v>
      </c>
      <c r="Z61" s="35"/>
      <c r="AA61" s="35"/>
      <c r="AB61" s="7"/>
      <c r="AC61" s="7"/>
      <c r="AD61" s="7"/>
      <c r="AE61" s="35">
        <v>12000</v>
      </c>
      <c r="AF61" s="35"/>
      <c r="AG61" s="7"/>
      <c r="AH61" s="35"/>
      <c r="AI61" s="7"/>
      <c r="AJ61" s="57">
        <f t="shared" si="2"/>
        <v>0</v>
      </c>
      <c r="AK61" s="34">
        <v>65750</v>
      </c>
      <c r="AL61" s="34">
        <v>9253</v>
      </c>
      <c r="AM61" s="7"/>
      <c r="AN61" s="7"/>
      <c r="AO61" s="7"/>
      <c r="AP61" s="7"/>
      <c r="AQ61" s="7"/>
      <c r="AR61" s="7"/>
      <c r="AS61" s="7"/>
      <c r="AT61" s="7" t="s">
        <v>413</v>
      </c>
    </row>
    <row r="62" spans="1:46" ht="15" x14ac:dyDescent="0.25">
      <c r="A62" s="7"/>
      <c r="B62" s="25" t="s">
        <v>2</v>
      </c>
      <c r="C62" s="25" t="s">
        <v>229</v>
      </c>
      <c r="D62" s="29">
        <v>41044</v>
      </c>
      <c r="E62" s="29">
        <v>41136</v>
      </c>
      <c r="F62" s="32">
        <v>2012</v>
      </c>
      <c r="G62" s="25" t="s">
        <v>3</v>
      </c>
      <c r="H62" s="9" t="s">
        <v>167</v>
      </c>
      <c r="I62" s="25" t="s">
        <v>296</v>
      </c>
      <c r="J62" s="25" t="s">
        <v>356</v>
      </c>
      <c r="K62" s="33">
        <v>1800</v>
      </c>
      <c r="L62" s="34">
        <v>233690</v>
      </c>
      <c r="M62" s="34">
        <v>233690</v>
      </c>
      <c r="N62" s="34">
        <v>229312</v>
      </c>
      <c r="O62" s="55">
        <f t="shared" si="1"/>
        <v>127.39555555555556</v>
      </c>
      <c r="P62" s="7">
        <v>100</v>
      </c>
      <c r="Q62" s="35"/>
      <c r="R62" s="35"/>
      <c r="S62" s="35"/>
      <c r="T62" s="59" t="s">
        <v>46</v>
      </c>
      <c r="U62" s="7"/>
      <c r="V62" s="35"/>
      <c r="W62" s="35"/>
      <c r="X62" s="7"/>
      <c r="Y62" s="56"/>
      <c r="Z62" s="35"/>
      <c r="AA62" s="35"/>
      <c r="AB62" s="7">
        <v>85</v>
      </c>
      <c r="AC62" s="7"/>
      <c r="AD62" s="7"/>
      <c r="AE62" s="35"/>
      <c r="AF62" s="35"/>
      <c r="AG62" s="7"/>
      <c r="AH62" s="35"/>
      <c r="AI62" s="7"/>
      <c r="AJ62" s="57">
        <f t="shared" si="2"/>
        <v>0</v>
      </c>
      <c r="AK62" s="34">
        <v>20000</v>
      </c>
      <c r="AL62" s="34">
        <v>21178</v>
      </c>
      <c r="AM62" s="7"/>
      <c r="AN62" s="7"/>
      <c r="AO62" s="7"/>
      <c r="AP62" s="7"/>
      <c r="AQ62" s="7"/>
      <c r="AR62" s="7"/>
      <c r="AS62" s="7"/>
      <c r="AT62" s="7" t="s">
        <v>140</v>
      </c>
    </row>
    <row r="63" spans="1:46" ht="15" x14ac:dyDescent="0.25">
      <c r="A63" s="7"/>
      <c r="B63" s="25" t="s">
        <v>73</v>
      </c>
      <c r="C63" s="25" t="s">
        <v>229</v>
      </c>
      <c r="D63" s="29">
        <v>41050</v>
      </c>
      <c r="E63" s="29">
        <v>41173</v>
      </c>
      <c r="F63" s="32">
        <v>2012</v>
      </c>
      <c r="G63" s="25" t="s">
        <v>11</v>
      </c>
      <c r="H63" s="9" t="s">
        <v>149</v>
      </c>
      <c r="I63" s="25" t="s">
        <v>297</v>
      </c>
      <c r="J63" s="25" t="s">
        <v>356</v>
      </c>
      <c r="K63" s="33">
        <v>3348</v>
      </c>
      <c r="L63" s="36">
        <v>138467</v>
      </c>
      <c r="M63" s="36">
        <v>138467</v>
      </c>
      <c r="N63" s="36">
        <v>138466</v>
      </c>
      <c r="O63" s="55">
        <f t="shared" si="1"/>
        <v>41.357825567502985</v>
      </c>
      <c r="P63" s="7">
        <v>100</v>
      </c>
      <c r="Q63" s="35"/>
      <c r="R63" s="35"/>
      <c r="S63" s="35"/>
      <c r="T63" s="59" t="s">
        <v>46</v>
      </c>
      <c r="U63" s="7">
        <v>10</v>
      </c>
      <c r="V63" s="35"/>
      <c r="W63" s="34">
        <v>6064</v>
      </c>
      <c r="X63" s="34">
        <v>6205</v>
      </c>
      <c r="Y63" s="56"/>
      <c r="Z63" s="33">
        <v>3348</v>
      </c>
      <c r="AA63" s="35"/>
      <c r="AB63" s="7">
        <v>50</v>
      </c>
      <c r="AC63" s="7" t="s">
        <v>45</v>
      </c>
      <c r="AD63" s="7"/>
      <c r="AE63" s="35"/>
      <c r="AF63" s="35"/>
      <c r="AG63" s="7"/>
      <c r="AH63" s="35"/>
      <c r="AI63" s="7"/>
      <c r="AJ63" s="57">
        <f t="shared" si="2"/>
        <v>3348</v>
      </c>
      <c r="AK63" s="35"/>
      <c r="AL63" s="35"/>
      <c r="AM63" s="7"/>
      <c r="AN63" s="7"/>
      <c r="AO63" s="7"/>
      <c r="AP63" s="7"/>
      <c r="AQ63" s="7"/>
      <c r="AR63" s="7"/>
      <c r="AS63" s="7"/>
      <c r="AT63" s="7" t="s">
        <v>414</v>
      </c>
    </row>
    <row r="64" spans="1:46" ht="15" x14ac:dyDescent="0.25">
      <c r="A64" s="7"/>
      <c r="B64" s="25" t="s">
        <v>225</v>
      </c>
      <c r="C64" s="25" t="s">
        <v>229</v>
      </c>
      <c r="D64" s="29">
        <v>41052</v>
      </c>
      <c r="E64" s="29">
        <v>41175</v>
      </c>
      <c r="F64" s="32">
        <v>2012</v>
      </c>
      <c r="G64" s="25" t="s">
        <v>11</v>
      </c>
      <c r="H64" s="9" t="s">
        <v>149</v>
      </c>
      <c r="I64" s="25" t="s">
        <v>298</v>
      </c>
      <c r="J64" s="25" t="s">
        <v>356</v>
      </c>
      <c r="K64" s="33">
        <v>3500</v>
      </c>
      <c r="L64" s="36">
        <v>286454</v>
      </c>
      <c r="M64" s="36">
        <v>286454</v>
      </c>
      <c r="N64" s="34">
        <v>284493</v>
      </c>
      <c r="O64" s="55">
        <f t="shared" si="1"/>
        <v>81.283714285714282</v>
      </c>
      <c r="P64" s="7">
        <v>100</v>
      </c>
      <c r="Q64" s="35"/>
      <c r="R64" s="35"/>
      <c r="S64" s="35"/>
      <c r="T64" s="59" t="s">
        <v>46</v>
      </c>
      <c r="U64" s="7"/>
      <c r="V64" s="35"/>
      <c r="W64" s="34">
        <v>47880</v>
      </c>
      <c r="X64" s="34">
        <v>18803</v>
      </c>
      <c r="Y64" s="56"/>
      <c r="Z64" s="35"/>
      <c r="AA64" s="35"/>
      <c r="AB64" s="7">
        <v>20</v>
      </c>
      <c r="AC64" s="7"/>
      <c r="AD64" s="7"/>
      <c r="AE64" s="35"/>
      <c r="AF64" s="35"/>
      <c r="AG64" s="7"/>
      <c r="AH64" s="35"/>
      <c r="AI64" s="7"/>
      <c r="AJ64" s="57">
        <f t="shared" si="2"/>
        <v>0</v>
      </c>
      <c r="AK64" s="35"/>
      <c r="AL64" s="35"/>
      <c r="AM64" s="7"/>
      <c r="AN64" s="7"/>
      <c r="AO64" s="7"/>
      <c r="AP64" s="7"/>
      <c r="AQ64" s="7"/>
      <c r="AR64" s="7"/>
      <c r="AS64" s="7"/>
      <c r="AT64" s="7" t="s">
        <v>415</v>
      </c>
    </row>
    <row r="65" spans="1:46" ht="15" x14ac:dyDescent="0.25">
      <c r="A65" s="7"/>
      <c r="B65" s="26" t="s">
        <v>223</v>
      </c>
      <c r="C65" s="25" t="s">
        <v>138</v>
      </c>
      <c r="D65" s="29">
        <v>41059</v>
      </c>
      <c r="E65" s="29">
        <v>41151</v>
      </c>
      <c r="F65" s="32">
        <v>2012</v>
      </c>
      <c r="G65" s="25" t="s">
        <v>118</v>
      </c>
      <c r="H65" s="9" t="s">
        <v>241</v>
      </c>
      <c r="I65" s="25" t="s">
        <v>299</v>
      </c>
      <c r="J65" s="25" t="s">
        <v>356</v>
      </c>
      <c r="K65" s="33">
        <v>1973</v>
      </c>
      <c r="L65" s="36">
        <v>124002</v>
      </c>
      <c r="M65" s="34">
        <v>122349</v>
      </c>
      <c r="N65" s="34">
        <v>122349</v>
      </c>
      <c r="O65" s="55">
        <f t="shared" si="1"/>
        <v>62.011657374556513</v>
      </c>
      <c r="P65" s="7">
        <v>99</v>
      </c>
      <c r="Q65" s="33">
        <v>1973</v>
      </c>
      <c r="R65" s="33">
        <v>1973</v>
      </c>
      <c r="S65" s="33">
        <v>1973</v>
      </c>
      <c r="T65" s="59" t="s">
        <v>46</v>
      </c>
      <c r="U65" s="33">
        <v>50</v>
      </c>
      <c r="V65" s="33">
        <v>1973</v>
      </c>
      <c r="W65" s="34">
        <v>18923</v>
      </c>
      <c r="X65" s="34">
        <v>18844</v>
      </c>
      <c r="Y65" s="56">
        <f t="shared" si="0"/>
        <v>9.550937658388241</v>
      </c>
      <c r="Z65" s="35"/>
      <c r="AA65" s="35"/>
      <c r="AB65" s="7">
        <v>50</v>
      </c>
      <c r="AC65" s="7"/>
      <c r="AD65" s="7"/>
      <c r="AE65" s="35"/>
      <c r="AF65" s="35"/>
      <c r="AG65" s="7"/>
      <c r="AH65" s="35"/>
      <c r="AI65" s="7"/>
      <c r="AJ65" s="57">
        <f t="shared" si="2"/>
        <v>0</v>
      </c>
      <c r="AK65" s="35"/>
      <c r="AL65" s="35"/>
      <c r="AM65" s="7"/>
      <c r="AN65" s="7"/>
      <c r="AO65" s="7"/>
      <c r="AP65" s="7"/>
      <c r="AQ65" s="7"/>
      <c r="AR65" s="7"/>
      <c r="AS65" s="7"/>
      <c r="AT65" s="7" t="s">
        <v>416</v>
      </c>
    </row>
    <row r="66" spans="1:46" ht="15" x14ac:dyDescent="0.25">
      <c r="A66" s="7"/>
      <c r="B66" s="25" t="s">
        <v>59</v>
      </c>
      <c r="C66" s="25" t="s">
        <v>138</v>
      </c>
      <c r="D66" s="29">
        <v>41064</v>
      </c>
      <c r="E66" s="29">
        <v>41364</v>
      </c>
      <c r="F66" s="32">
        <v>2012</v>
      </c>
      <c r="G66" s="25" t="s">
        <v>230</v>
      </c>
      <c r="H66" s="9" t="s">
        <v>175</v>
      </c>
      <c r="I66" s="25" t="s">
        <v>300</v>
      </c>
      <c r="J66" s="25" t="s">
        <v>357</v>
      </c>
      <c r="K66" s="33">
        <v>142740</v>
      </c>
      <c r="L66" s="36">
        <v>1042363</v>
      </c>
      <c r="M66" s="34">
        <v>1004654</v>
      </c>
      <c r="N66" s="34">
        <v>874545</v>
      </c>
      <c r="O66" s="55">
        <f t="shared" si="1"/>
        <v>6.1268390079865487</v>
      </c>
      <c r="P66" s="7">
        <v>72</v>
      </c>
      <c r="Q66" s="35"/>
      <c r="R66" s="35"/>
      <c r="S66" s="35"/>
      <c r="T66" s="59" t="s">
        <v>46</v>
      </c>
      <c r="U66" s="7">
        <v>40</v>
      </c>
      <c r="V66" s="35"/>
      <c r="W66" s="35"/>
      <c r="X66" s="34">
        <v>26743</v>
      </c>
      <c r="Y66" s="56"/>
      <c r="Z66" s="35"/>
      <c r="AA66" s="35"/>
      <c r="AB66" s="7">
        <v>100</v>
      </c>
      <c r="AC66" s="7"/>
      <c r="AD66" s="7"/>
      <c r="AE66" s="35"/>
      <c r="AF66" s="35"/>
      <c r="AG66" s="7"/>
      <c r="AH66" s="35"/>
      <c r="AI66" s="7" t="s">
        <v>45</v>
      </c>
      <c r="AJ66" s="57">
        <f t="shared" si="2"/>
        <v>0</v>
      </c>
      <c r="AK66" s="35"/>
      <c r="AL66" s="35"/>
      <c r="AM66" s="7"/>
      <c r="AN66" s="7"/>
      <c r="AO66" s="7"/>
      <c r="AP66" s="7"/>
      <c r="AQ66" s="7"/>
      <c r="AR66" s="7"/>
      <c r="AS66" s="7"/>
      <c r="AT66" s="7" t="s">
        <v>417</v>
      </c>
    </row>
    <row r="67" spans="1:46" ht="15" x14ac:dyDescent="0.25">
      <c r="A67" s="7"/>
      <c r="B67" s="25" t="s">
        <v>83</v>
      </c>
      <c r="C67" s="25" t="s">
        <v>134</v>
      </c>
      <c r="D67" s="29">
        <v>41065</v>
      </c>
      <c r="E67" s="29">
        <v>41248</v>
      </c>
      <c r="F67" s="32">
        <v>2012</v>
      </c>
      <c r="G67" s="25" t="s">
        <v>3</v>
      </c>
      <c r="H67" s="9" t="s">
        <v>167</v>
      </c>
      <c r="I67" s="25" t="s">
        <v>195</v>
      </c>
      <c r="J67" s="25" t="s">
        <v>357</v>
      </c>
      <c r="K67" s="33">
        <v>14000</v>
      </c>
      <c r="L67" s="36">
        <v>1017115</v>
      </c>
      <c r="M67" s="34">
        <v>882468</v>
      </c>
      <c r="N67" s="34">
        <v>878540</v>
      </c>
      <c r="O67" s="55">
        <f t="shared" si="1"/>
        <v>62.752857142857145</v>
      </c>
      <c r="P67" s="7">
        <v>87</v>
      </c>
      <c r="Q67" s="33">
        <v>14000</v>
      </c>
      <c r="R67" s="33">
        <v>14000</v>
      </c>
      <c r="S67" s="33">
        <v>14000</v>
      </c>
      <c r="T67" s="59" t="s">
        <v>46</v>
      </c>
      <c r="U67" s="33">
        <v>160</v>
      </c>
      <c r="V67" s="35">
        <v>108550</v>
      </c>
      <c r="W67" s="34">
        <v>66740</v>
      </c>
      <c r="X67" s="34">
        <v>57002</v>
      </c>
      <c r="Y67" s="56">
        <f t="shared" ref="Y67:Y130" si="3">X67/S67</f>
        <v>4.0715714285714286</v>
      </c>
      <c r="Z67" s="35"/>
      <c r="AA67" s="35">
        <v>14000</v>
      </c>
      <c r="AB67" s="7"/>
      <c r="AC67" s="7" t="s">
        <v>45</v>
      </c>
      <c r="AD67" s="7" t="s">
        <v>45</v>
      </c>
      <c r="AE67" s="35"/>
      <c r="AF67" s="35"/>
      <c r="AG67" s="7"/>
      <c r="AH67" s="35">
        <v>14000</v>
      </c>
      <c r="AI67" s="7"/>
      <c r="AJ67" s="57">
        <f t="shared" si="2"/>
        <v>28000</v>
      </c>
      <c r="AK67" s="35"/>
      <c r="AL67" s="35"/>
      <c r="AM67" s="7"/>
      <c r="AN67" s="7"/>
      <c r="AO67" s="7"/>
      <c r="AP67" s="7"/>
      <c r="AQ67" s="7"/>
      <c r="AR67" s="7"/>
      <c r="AS67" s="7"/>
      <c r="AT67" s="7" t="s">
        <v>196</v>
      </c>
    </row>
    <row r="68" spans="1:46" ht="15" x14ac:dyDescent="0.25">
      <c r="A68" s="7"/>
      <c r="B68" s="25" t="s">
        <v>76</v>
      </c>
      <c r="C68" s="25" t="s">
        <v>135</v>
      </c>
      <c r="D68" s="29">
        <v>41067</v>
      </c>
      <c r="E68" s="29">
        <v>41213</v>
      </c>
      <c r="F68" s="32">
        <v>2012</v>
      </c>
      <c r="G68" s="25" t="s">
        <v>230</v>
      </c>
      <c r="H68" s="9" t="s">
        <v>175</v>
      </c>
      <c r="I68" s="25" t="s">
        <v>301</v>
      </c>
      <c r="J68" s="25" t="s">
        <v>356</v>
      </c>
      <c r="K68" s="33">
        <v>16000</v>
      </c>
      <c r="L68" s="36">
        <v>276955</v>
      </c>
      <c r="M68" s="34">
        <v>269208</v>
      </c>
      <c r="N68" s="34">
        <v>269208</v>
      </c>
      <c r="O68" s="55">
        <f t="shared" ref="O68:O131" si="4">N68/K68</f>
        <v>16.825500000000002</v>
      </c>
      <c r="P68" s="7">
        <v>100</v>
      </c>
      <c r="Q68" s="35"/>
      <c r="R68" s="35"/>
      <c r="S68" s="35"/>
      <c r="T68" s="59" t="s">
        <v>46</v>
      </c>
      <c r="U68" s="7">
        <v>20</v>
      </c>
      <c r="V68" s="35"/>
      <c r="W68" s="35"/>
      <c r="X68" s="7"/>
      <c r="Y68" s="56"/>
      <c r="Z68" s="35"/>
      <c r="AA68" s="35"/>
      <c r="AB68" s="7">
        <v>60</v>
      </c>
      <c r="AC68" s="7"/>
      <c r="AD68" s="7"/>
      <c r="AE68" s="35"/>
      <c r="AF68" s="35"/>
      <c r="AG68" s="7"/>
      <c r="AH68" s="35"/>
      <c r="AI68" s="7" t="s">
        <v>45</v>
      </c>
      <c r="AJ68" s="57">
        <f t="shared" ref="AJ68:AJ131" si="5">SUM(Z68,AA68,AH68)</f>
        <v>0</v>
      </c>
      <c r="AK68" s="35"/>
      <c r="AL68" s="35"/>
      <c r="AM68" s="7"/>
      <c r="AN68" s="7"/>
      <c r="AO68" s="7"/>
      <c r="AP68" s="7"/>
      <c r="AQ68" s="7"/>
      <c r="AR68" s="7"/>
      <c r="AS68" s="7"/>
      <c r="AT68" s="7" t="s">
        <v>418</v>
      </c>
    </row>
    <row r="69" spans="1:46" ht="15" x14ac:dyDescent="0.25">
      <c r="A69" s="7"/>
      <c r="B69" s="25" t="s">
        <v>6</v>
      </c>
      <c r="C69" s="25" t="s">
        <v>138</v>
      </c>
      <c r="D69" s="29">
        <v>41071</v>
      </c>
      <c r="E69" s="29">
        <v>41455</v>
      </c>
      <c r="F69" s="32">
        <v>2012</v>
      </c>
      <c r="G69" s="25" t="s">
        <v>3</v>
      </c>
      <c r="H69" s="9" t="s">
        <v>167</v>
      </c>
      <c r="I69" s="25" t="s">
        <v>302</v>
      </c>
      <c r="J69" s="25" t="s">
        <v>357</v>
      </c>
      <c r="K69" s="33">
        <v>465844</v>
      </c>
      <c r="L69" s="36">
        <v>20419397</v>
      </c>
      <c r="M69" s="34">
        <v>1003502</v>
      </c>
      <c r="N69" s="34">
        <v>980022</v>
      </c>
      <c r="O69" s="55">
        <f t="shared" si="4"/>
        <v>2.1037557637320647</v>
      </c>
      <c r="P69" s="7">
        <v>5</v>
      </c>
      <c r="Q69" s="34">
        <v>350000</v>
      </c>
      <c r="R69" s="35">
        <v>310000</v>
      </c>
      <c r="S69" s="35">
        <v>350000</v>
      </c>
      <c r="T69" s="59" t="s">
        <v>45</v>
      </c>
      <c r="U69" s="33">
        <v>380</v>
      </c>
      <c r="V69" s="34">
        <v>280760</v>
      </c>
      <c r="W69" s="34">
        <v>3746353</v>
      </c>
      <c r="X69" s="7"/>
      <c r="Y69" s="56"/>
      <c r="Z69" s="35">
        <v>2376</v>
      </c>
      <c r="AA69" s="35"/>
      <c r="AB69" s="7"/>
      <c r="AC69" s="7"/>
      <c r="AD69" s="7"/>
      <c r="AE69" s="35"/>
      <c r="AF69" s="35"/>
      <c r="AG69" s="7"/>
      <c r="AH69" s="35"/>
      <c r="AI69" s="7"/>
      <c r="AJ69" s="57">
        <f t="shared" si="5"/>
        <v>2376</v>
      </c>
      <c r="AK69" s="34">
        <v>408706</v>
      </c>
      <c r="AL69" s="35"/>
      <c r="AM69" s="7"/>
      <c r="AN69" s="7"/>
      <c r="AO69" s="7"/>
      <c r="AP69" s="7"/>
      <c r="AQ69" s="7"/>
      <c r="AR69" s="7"/>
      <c r="AS69" s="7"/>
      <c r="AT69" s="7" t="s">
        <v>419</v>
      </c>
    </row>
    <row r="70" spans="1:46" ht="15" x14ac:dyDescent="0.25">
      <c r="A70" s="7"/>
      <c r="B70" s="25" t="s">
        <v>65</v>
      </c>
      <c r="C70" s="25" t="s">
        <v>138</v>
      </c>
      <c r="D70" s="29">
        <v>41074</v>
      </c>
      <c r="E70" s="29">
        <v>41135</v>
      </c>
      <c r="F70" s="32">
        <v>2012</v>
      </c>
      <c r="G70" s="25" t="s">
        <v>237</v>
      </c>
      <c r="H70" s="9" t="s">
        <v>145</v>
      </c>
      <c r="I70" s="25" t="s">
        <v>303</v>
      </c>
      <c r="J70" s="25" t="s">
        <v>356</v>
      </c>
      <c r="K70" s="33">
        <v>750</v>
      </c>
      <c r="L70" s="36">
        <v>212942</v>
      </c>
      <c r="M70" s="34">
        <v>203740</v>
      </c>
      <c r="N70" s="34">
        <v>203740</v>
      </c>
      <c r="O70" s="55">
        <f t="shared" si="4"/>
        <v>271.65333333333331</v>
      </c>
      <c r="P70" s="7">
        <v>96</v>
      </c>
      <c r="Q70" s="33">
        <v>750</v>
      </c>
      <c r="R70" s="33">
        <v>750</v>
      </c>
      <c r="S70" s="33">
        <v>750</v>
      </c>
      <c r="T70" s="59" t="s">
        <v>46</v>
      </c>
      <c r="U70" s="7"/>
      <c r="V70" s="35">
        <v>750</v>
      </c>
      <c r="W70" s="34">
        <v>13863</v>
      </c>
      <c r="X70" s="34">
        <v>13715</v>
      </c>
      <c r="Y70" s="56">
        <f t="shared" si="3"/>
        <v>18.286666666666665</v>
      </c>
      <c r="Z70" s="33">
        <v>750</v>
      </c>
      <c r="AA70" s="35"/>
      <c r="AB70" s="7">
        <v>170</v>
      </c>
      <c r="AC70" s="7"/>
      <c r="AD70" s="7"/>
      <c r="AE70" s="35"/>
      <c r="AF70" s="35"/>
      <c r="AG70" s="7"/>
      <c r="AH70" s="35"/>
      <c r="AI70" s="7"/>
      <c r="AJ70" s="57">
        <f t="shared" si="5"/>
        <v>750</v>
      </c>
      <c r="AK70" s="34">
        <v>9524</v>
      </c>
      <c r="AL70" s="34">
        <v>10137</v>
      </c>
      <c r="AM70" s="7"/>
      <c r="AN70" s="7"/>
      <c r="AO70" s="7"/>
      <c r="AP70" s="7"/>
      <c r="AQ70" s="7"/>
      <c r="AR70" s="7"/>
      <c r="AS70" s="7"/>
      <c r="AT70" s="7" t="s">
        <v>420</v>
      </c>
    </row>
    <row r="71" spans="1:46" ht="15" x14ac:dyDescent="0.25">
      <c r="A71" s="7"/>
      <c r="B71" s="25" t="s">
        <v>67</v>
      </c>
      <c r="C71" s="25" t="s">
        <v>138</v>
      </c>
      <c r="D71" s="29">
        <v>41074</v>
      </c>
      <c r="E71" s="29">
        <v>41166</v>
      </c>
      <c r="F71" s="32">
        <v>2012</v>
      </c>
      <c r="G71" s="25" t="s">
        <v>99</v>
      </c>
      <c r="H71" s="9" t="s">
        <v>175</v>
      </c>
      <c r="I71" s="25" t="s">
        <v>304</v>
      </c>
      <c r="J71" s="25" t="s">
        <v>356</v>
      </c>
      <c r="K71" s="33">
        <v>11893</v>
      </c>
      <c r="L71" s="36">
        <v>201307</v>
      </c>
      <c r="M71" s="34">
        <v>199583</v>
      </c>
      <c r="N71" s="34">
        <v>199583</v>
      </c>
      <c r="O71" s="55">
        <f t="shared" si="4"/>
        <v>16.781552173547464</v>
      </c>
      <c r="P71" s="7">
        <v>99</v>
      </c>
      <c r="Q71" s="34">
        <v>11893</v>
      </c>
      <c r="R71" s="34">
        <v>11893</v>
      </c>
      <c r="S71" s="34">
        <v>11893</v>
      </c>
      <c r="T71" s="59" t="s">
        <v>45</v>
      </c>
      <c r="U71" s="33">
        <v>30</v>
      </c>
      <c r="V71" s="35">
        <v>7500</v>
      </c>
      <c r="W71" s="34">
        <v>15663</v>
      </c>
      <c r="X71" s="7"/>
      <c r="Y71" s="56"/>
      <c r="Z71" s="35">
        <v>241</v>
      </c>
      <c r="AA71" s="35">
        <v>7500</v>
      </c>
      <c r="AB71" s="7">
        <v>50</v>
      </c>
      <c r="AC71" s="7" t="s">
        <v>45</v>
      </c>
      <c r="AD71" s="7"/>
      <c r="AE71" s="35"/>
      <c r="AF71" s="35"/>
      <c r="AG71" s="7"/>
      <c r="AH71" s="35"/>
      <c r="AI71" s="7"/>
      <c r="AJ71" s="57">
        <f t="shared" si="5"/>
        <v>7741</v>
      </c>
      <c r="AK71" s="34">
        <v>1295</v>
      </c>
      <c r="AL71" s="35"/>
      <c r="AM71" s="7"/>
      <c r="AN71" s="7"/>
      <c r="AO71" s="7"/>
      <c r="AP71" s="7"/>
      <c r="AQ71" s="7"/>
      <c r="AR71" s="7"/>
      <c r="AS71" s="7"/>
      <c r="AT71" s="7" t="s">
        <v>421</v>
      </c>
    </row>
    <row r="72" spans="1:46" ht="15" x14ac:dyDescent="0.25">
      <c r="A72" s="7"/>
      <c r="B72" s="25" t="s">
        <v>66</v>
      </c>
      <c r="C72" s="25" t="s">
        <v>138</v>
      </c>
      <c r="D72" s="29">
        <v>41075</v>
      </c>
      <c r="E72" s="29">
        <v>41167</v>
      </c>
      <c r="F72" s="32">
        <v>2012</v>
      </c>
      <c r="G72" s="25" t="s">
        <v>99</v>
      </c>
      <c r="H72" s="9" t="s">
        <v>175</v>
      </c>
      <c r="I72" s="25" t="s">
        <v>305</v>
      </c>
      <c r="J72" s="25" t="s">
        <v>356</v>
      </c>
      <c r="K72" s="33">
        <v>15700</v>
      </c>
      <c r="L72" s="36">
        <v>269527</v>
      </c>
      <c r="M72" s="36">
        <v>269527</v>
      </c>
      <c r="N72" s="34">
        <v>265800</v>
      </c>
      <c r="O72" s="55">
        <f t="shared" si="4"/>
        <v>16.929936305732483</v>
      </c>
      <c r="P72" s="7">
        <v>100</v>
      </c>
      <c r="Q72" s="33">
        <v>15700</v>
      </c>
      <c r="R72" s="33">
        <v>15700</v>
      </c>
      <c r="S72" s="33">
        <v>15700</v>
      </c>
      <c r="T72" s="59" t="s">
        <v>45</v>
      </c>
      <c r="U72" s="33">
        <v>50</v>
      </c>
      <c r="V72" s="33">
        <v>15700</v>
      </c>
      <c r="W72" s="34">
        <v>75799</v>
      </c>
      <c r="X72" s="7"/>
      <c r="Y72" s="56"/>
      <c r="Z72" s="35">
        <v>4090</v>
      </c>
      <c r="AA72" s="35"/>
      <c r="AB72" s="7">
        <v>30</v>
      </c>
      <c r="AC72" s="7" t="s">
        <v>45</v>
      </c>
      <c r="AD72" s="7"/>
      <c r="AE72" s="35"/>
      <c r="AF72" s="35"/>
      <c r="AG72" s="7"/>
      <c r="AH72" s="35"/>
      <c r="AI72" s="7" t="s">
        <v>45</v>
      </c>
      <c r="AJ72" s="57">
        <f t="shared" si="5"/>
        <v>4090</v>
      </c>
      <c r="AK72" s="34">
        <v>4213</v>
      </c>
      <c r="AL72" s="35"/>
      <c r="AM72" s="7"/>
      <c r="AN72" s="7"/>
      <c r="AO72" s="7"/>
      <c r="AP72" s="7"/>
      <c r="AQ72" s="7"/>
      <c r="AR72" s="7"/>
      <c r="AS72" s="7"/>
      <c r="AT72" s="7" t="s">
        <v>422</v>
      </c>
    </row>
    <row r="73" spans="1:46" ht="15" x14ac:dyDescent="0.25">
      <c r="A73" s="7"/>
      <c r="B73" s="25" t="s">
        <v>94</v>
      </c>
      <c r="C73" s="25" t="s">
        <v>138</v>
      </c>
      <c r="D73" s="29">
        <v>41078</v>
      </c>
      <c r="E73" s="29">
        <v>41200</v>
      </c>
      <c r="F73" s="32">
        <v>2012</v>
      </c>
      <c r="G73" s="25" t="s">
        <v>3</v>
      </c>
      <c r="H73" s="9" t="s">
        <v>167</v>
      </c>
      <c r="I73" s="25" t="s">
        <v>306</v>
      </c>
      <c r="J73" s="25" t="s">
        <v>356</v>
      </c>
      <c r="K73" s="33">
        <v>1606</v>
      </c>
      <c r="L73" s="36">
        <v>117612</v>
      </c>
      <c r="M73" s="36">
        <v>117612</v>
      </c>
      <c r="N73" s="34">
        <v>116179</v>
      </c>
      <c r="O73" s="55">
        <f t="shared" si="4"/>
        <v>72.340597758405977</v>
      </c>
      <c r="P73" s="7">
        <v>100</v>
      </c>
      <c r="Q73" s="35">
        <v>400000</v>
      </c>
      <c r="R73" s="35">
        <v>400000</v>
      </c>
      <c r="S73" s="35">
        <v>400000</v>
      </c>
      <c r="T73" s="59" t="s">
        <v>45</v>
      </c>
      <c r="U73" s="33">
        <v>48</v>
      </c>
      <c r="V73" s="35">
        <v>400000</v>
      </c>
      <c r="W73" s="34">
        <v>8202</v>
      </c>
      <c r="X73" s="34">
        <v>7838</v>
      </c>
      <c r="Y73" s="56">
        <f t="shared" si="3"/>
        <v>1.9595000000000001E-2</v>
      </c>
      <c r="Z73" s="35"/>
      <c r="AA73" s="35"/>
      <c r="AB73" s="7"/>
      <c r="AC73" s="7"/>
      <c r="AD73" s="7"/>
      <c r="AE73" s="35"/>
      <c r="AF73" s="35"/>
      <c r="AG73" s="7"/>
      <c r="AH73" s="35"/>
      <c r="AI73" s="7"/>
      <c r="AJ73" s="57">
        <f t="shared" si="5"/>
        <v>0</v>
      </c>
      <c r="AK73" s="7">
        <v>962</v>
      </c>
      <c r="AL73" s="7">
        <v>911</v>
      </c>
      <c r="AM73" s="7"/>
      <c r="AN73" s="7"/>
      <c r="AO73" s="7"/>
      <c r="AP73" s="7"/>
      <c r="AQ73" s="7"/>
      <c r="AR73" s="7"/>
      <c r="AS73" s="7"/>
      <c r="AT73" s="7" t="s">
        <v>423</v>
      </c>
    </row>
    <row r="74" spans="1:46" ht="15" x14ac:dyDescent="0.25">
      <c r="A74" s="7"/>
      <c r="B74" s="25" t="s">
        <v>4</v>
      </c>
      <c r="C74" s="25" t="s">
        <v>134</v>
      </c>
      <c r="D74" s="29">
        <v>41092</v>
      </c>
      <c r="E74" s="29">
        <v>41547</v>
      </c>
      <c r="F74" s="32">
        <v>2012</v>
      </c>
      <c r="G74" s="25" t="s">
        <v>3</v>
      </c>
      <c r="H74" s="9" t="s">
        <v>167</v>
      </c>
      <c r="I74" s="25" t="s">
        <v>194</v>
      </c>
      <c r="J74" s="25" t="s">
        <v>357</v>
      </c>
      <c r="K74" s="33">
        <v>47500</v>
      </c>
      <c r="L74" s="36">
        <v>1753139</v>
      </c>
      <c r="M74" s="34">
        <v>1662891</v>
      </c>
      <c r="N74" s="34">
        <v>1661248</v>
      </c>
      <c r="O74" s="55">
        <f t="shared" si="4"/>
        <v>34.97364210526316</v>
      </c>
      <c r="P74" s="7">
        <v>95</v>
      </c>
      <c r="Q74" s="33">
        <v>47500</v>
      </c>
      <c r="R74" s="35">
        <v>7500</v>
      </c>
      <c r="S74" s="33">
        <v>47500</v>
      </c>
      <c r="T74" s="59" t="s">
        <v>46</v>
      </c>
      <c r="U74" s="7"/>
      <c r="V74" s="33">
        <v>47500</v>
      </c>
      <c r="W74" s="34">
        <v>117813</v>
      </c>
      <c r="X74" s="7"/>
      <c r="Y74" s="56"/>
      <c r="Z74" s="35"/>
      <c r="AA74" s="35"/>
      <c r="AB74" s="7">
        <v>50</v>
      </c>
      <c r="AC74" s="7"/>
      <c r="AD74" s="7"/>
      <c r="AE74" s="35"/>
      <c r="AF74" s="35"/>
      <c r="AG74" s="7"/>
      <c r="AH74" s="35">
        <v>4790</v>
      </c>
      <c r="AI74" s="7"/>
      <c r="AJ74" s="57">
        <f t="shared" si="5"/>
        <v>4790</v>
      </c>
      <c r="AK74" s="34">
        <v>8125</v>
      </c>
      <c r="AL74" s="34">
        <v>7864</v>
      </c>
      <c r="AM74" s="7"/>
      <c r="AN74" s="7"/>
      <c r="AO74" s="7"/>
      <c r="AP74" s="7"/>
      <c r="AQ74" s="7"/>
      <c r="AR74" s="7"/>
      <c r="AS74" s="7"/>
      <c r="AT74" s="7" t="s">
        <v>424</v>
      </c>
    </row>
    <row r="75" spans="1:46" ht="15" x14ac:dyDescent="0.25">
      <c r="A75" s="7"/>
      <c r="B75" s="25" t="s">
        <v>66</v>
      </c>
      <c r="C75" s="25" t="s">
        <v>138</v>
      </c>
      <c r="D75" s="29">
        <v>41094</v>
      </c>
      <c r="E75" s="29">
        <v>41186</v>
      </c>
      <c r="F75" s="32">
        <v>2012</v>
      </c>
      <c r="G75" s="25" t="s">
        <v>238</v>
      </c>
      <c r="H75" s="9" t="s">
        <v>167</v>
      </c>
      <c r="I75" s="25" t="s">
        <v>307</v>
      </c>
      <c r="J75" s="25" t="s">
        <v>356</v>
      </c>
      <c r="K75" s="33">
        <v>3480</v>
      </c>
      <c r="L75" s="36">
        <v>111629</v>
      </c>
      <c r="M75" s="34">
        <v>111629</v>
      </c>
      <c r="N75" s="34">
        <v>101965</v>
      </c>
      <c r="O75" s="55">
        <f t="shared" si="4"/>
        <v>29.300287356321839</v>
      </c>
      <c r="P75" s="33">
        <v>100</v>
      </c>
      <c r="Q75" s="33">
        <v>3480</v>
      </c>
      <c r="R75" s="33">
        <v>3480</v>
      </c>
      <c r="S75" s="33">
        <v>3480</v>
      </c>
      <c r="T75" s="59" t="s">
        <v>45</v>
      </c>
      <c r="U75" s="33">
        <v>70</v>
      </c>
      <c r="V75" s="33">
        <v>3480</v>
      </c>
      <c r="W75" s="35">
        <v>11157</v>
      </c>
      <c r="X75" s="7"/>
      <c r="Y75" s="56"/>
      <c r="Z75" s="35"/>
      <c r="AA75" s="35"/>
      <c r="AB75" s="7"/>
      <c r="AC75" s="7"/>
      <c r="AD75" s="7"/>
      <c r="AE75" s="35">
        <v>500</v>
      </c>
      <c r="AF75" s="35"/>
      <c r="AG75" s="7"/>
      <c r="AH75" s="35">
        <v>86</v>
      </c>
      <c r="AI75" s="7"/>
      <c r="AJ75" s="57">
        <f t="shared" si="5"/>
        <v>86</v>
      </c>
      <c r="AK75" s="35">
        <v>4091</v>
      </c>
      <c r="AL75" s="35"/>
      <c r="AM75" s="7"/>
      <c r="AN75" s="7"/>
      <c r="AO75" s="7"/>
      <c r="AP75" s="7"/>
      <c r="AQ75" s="7"/>
      <c r="AR75" s="7"/>
      <c r="AS75" s="7"/>
      <c r="AT75" s="7" t="s">
        <v>425</v>
      </c>
    </row>
    <row r="76" spans="1:46" ht="15" x14ac:dyDescent="0.25">
      <c r="A76" s="7"/>
      <c r="B76" s="25" t="s">
        <v>139</v>
      </c>
      <c r="C76" s="25" t="s">
        <v>135</v>
      </c>
      <c r="D76" s="29">
        <v>41096</v>
      </c>
      <c r="E76" s="29">
        <v>41639</v>
      </c>
      <c r="F76" s="32">
        <v>2012</v>
      </c>
      <c r="G76" s="25" t="s">
        <v>130</v>
      </c>
      <c r="H76" s="9" t="s">
        <v>175</v>
      </c>
      <c r="I76" s="25" t="s">
        <v>308</v>
      </c>
      <c r="J76" s="25" t="s">
        <v>357</v>
      </c>
      <c r="K76" s="34">
        <v>5460000</v>
      </c>
      <c r="L76" s="34">
        <v>96862105</v>
      </c>
      <c r="M76" s="34">
        <v>65955036</v>
      </c>
      <c r="N76" s="34">
        <v>51209178</v>
      </c>
      <c r="O76" s="55">
        <f t="shared" si="4"/>
        <v>9.3789703296703291</v>
      </c>
      <c r="P76" s="7">
        <v>49</v>
      </c>
      <c r="Q76" s="35"/>
      <c r="R76" s="35"/>
      <c r="S76" s="35"/>
      <c r="T76" s="59" t="s">
        <v>46</v>
      </c>
      <c r="U76" s="7"/>
      <c r="V76" s="35"/>
      <c r="W76" s="34">
        <v>11072077</v>
      </c>
      <c r="X76" s="34">
        <v>4260308</v>
      </c>
      <c r="Y76" s="56"/>
      <c r="Z76" s="35"/>
      <c r="AA76" s="35"/>
      <c r="AB76" s="7"/>
      <c r="AC76" s="7"/>
      <c r="AD76" s="7"/>
      <c r="AE76" s="35"/>
      <c r="AF76" s="35"/>
      <c r="AG76" s="7"/>
      <c r="AH76" s="35"/>
      <c r="AI76" s="7"/>
      <c r="AJ76" s="57">
        <f t="shared" si="5"/>
        <v>0</v>
      </c>
      <c r="AK76" s="34">
        <v>12819061</v>
      </c>
      <c r="AL76" s="34">
        <v>5145971</v>
      </c>
      <c r="AM76" s="7"/>
      <c r="AN76" s="7"/>
      <c r="AO76" s="7"/>
      <c r="AP76" s="7"/>
      <c r="AQ76" s="7"/>
      <c r="AR76" s="7"/>
      <c r="AS76" s="7"/>
      <c r="AT76" s="7" t="s">
        <v>427</v>
      </c>
    </row>
    <row r="77" spans="1:46" ht="15" x14ac:dyDescent="0.25">
      <c r="A77" s="7"/>
      <c r="B77" s="25" t="s">
        <v>72</v>
      </c>
      <c r="C77" s="25" t="s">
        <v>138</v>
      </c>
      <c r="D77" s="29">
        <v>41099</v>
      </c>
      <c r="E77" s="29">
        <v>41274</v>
      </c>
      <c r="F77" s="32">
        <v>2012</v>
      </c>
      <c r="G77" s="25" t="s">
        <v>99</v>
      </c>
      <c r="H77" s="9" t="s">
        <v>175</v>
      </c>
      <c r="I77" s="25" t="s">
        <v>309</v>
      </c>
      <c r="J77" s="25" t="s">
        <v>356</v>
      </c>
      <c r="K77" s="33">
        <v>38000</v>
      </c>
      <c r="L77" s="36">
        <v>70222</v>
      </c>
      <c r="M77" s="36">
        <v>70222</v>
      </c>
      <c r="N77" s="34">
        <v>69354</v>
      </c>
      <c r="O77" s="55">
        <f t="shared" si="4"/>
        <v>1.8251052631578948</v>
      </c>
      <c r="P77" s="7">
        <v>100</v>
      </c>
      <c r="Q77" s="34">
        <v>11400</v>
      </c>
      <c r="R77" s="35"/>
      <c r="S77" s="35">
        <v>11400</v>
      </c>
      <c r="T77" s="59" t="s">
        <v>46</v>
      </c>
      <c r="U77" s="7"/>
      <c r="V77" s="35">
        <v>3600</v>
      </c>
      <c r="W77" s="34">
        <v>27360</v>
      </c>
      <c r="X77" s="34">
        <v>28033</v>
      </c>
      <c r="Y77" s="56">
        <f t="shared" si="3"/>
        <v>2.4590350877192981</v>
      </c>
      <c r="Z77" s="35"/>
      <c r="AA77" s="35"/>
      <c r="AB77" s="7">
        <v>100</v>
      </c>
      <c r="AC77" s="7"/>
      <c r="AD77" s="7"/>
      <c r="AE77" s="35"/>
      <c r="AF77" s="35"/>
      <c r="AG77" s="7"/>
      <c r="AH77" s="35"/>
      <c r="AI77" s="7"/>
      <c r="AJ77" s="57">
        <f t="shared" si="5"/>
        <v>0</v>
      </c>
      <c r="AK77" s="34">
        <v>3333</v>
      </c>
      <c r="AL77" s="34">
        <v>4745</v>
      </c>
      <c r="AM77" s="7"/>
      <c r="AN77" s="7"/>
      <c r="AO77" s="7"/>
      <c r="AP77" s="7"/>
      <c r="AQ77" s="7"/>
      <c r="AR77" s="7"/>
      <c r="AS77" s="7"/>
      <c r="AT77" s="7" t="s">
        <v>426</v>
      </c>
    </row>
    <row r="78" spans="1:46" ht="15" x14ac:dyDescent="0.25">
      <c r="A78" s="7"/>
      <c r="B78" s="25" t="s">
        <v>113</v>
      </c>
      <c r="C78" s="25" t="s">
        <v>229</v>
      </c>
      <c r="D78" s="29">
        <v>41100</v>
      </c>
      <c r="E78" s="29">
        <v>41284</v>
      </c>
      <c r="F78" s="32">
        <v>2012</v>
      </c>
      <c r="G78" s="25" t="s">
        <v>125</v>
      </c>
      <c r="H78" s="9" t="s">
        <v>167</v>
      </c>
      <c r="I78" s="25" t="s">
        <v>310</v>
      </c>
      <c r="J78" s="25" t="s">
        <v>356</v>
      </c>
      <c r="K78" s="33">
        <v>3500</v>
      </c>
      <c r="L78" s="36">
        <v>279243</v>
      </c>
      <c r="M78" s="36">
        <v>279243</v>
      </c>
      <c r="N78" s="36">
        <v>279243</v>
      </c>
      <c r="O78" s="55">
        <f t="shared" si="4"/>
        <v>79.783714285714282</v>
      </c>
      <c r="P78" s="7">
        <v>100</v>
      </c>
      <c r="Q78" s="33">
        <v>3500</v>
      </c>
      <c r="R78" s="33">
        <v>3500</v>
      </c>
      <c r="S78" s="33">
        <v>3500</v>
      </c>
      <c r="T78" s="59" t="s">
        <v>46</v>
      </c>
      <c r="U78" s="7"/>
      <c r="V78" s="35">
        <v>3000</v>
      </c>
      <c r="W78" s="34">
        <v>16000</v>
      </c>
      <c r="X78" s="7"/>
      <c r="Y78" s="56"/>
      <c r="Z78" s="35">
        <v>3000</v>
      </c>
      <c r="AA78" s="35"/>
      <c r="AB78" s="7"/>
      <c r="AC78" s="7"/>
      <c r="AD78" s="7"/>
      <c r="AE78" s="35"/>
      <c r="AF78" s="35"/>
      <c r="AG78" s="7"/>
      <c r="AH78" s="35"/>
      <c r="AI78" s="7"/>
      <c r="AJ78" s="57">
        <f t="shared" si="5"/>
        <v>3000</v>
      </c>
      <c r="AK78" s="35"/>
      <c r="AL78" s="35"/>
      <c r="AM78" s="7"/>
      <c r="AN78" s="7"/>
      <c r="AO78" s="7"/>
      <c r="AP78" s="7"/>
      <c r="AQ78" s="7"/>
      <c r="AR78" s="7"/>
      <c r="AS78" s="7"/>
      <c r="AT78" s="7" t="s">
        <v>428</v>
      </c>
    </row>
    <row r="79" spans="1:46" ht="15" x14ac:dyDescent="0.25">
      <c r="A79" s="7"/>
      <c r="B79" s="25" t="s">
        <v>89</v>
      </c>
      <c r="C79" s="25" t="s">
        <v>134</v>
      </c>
      <c r="D79" s="29">
        <v>41103</v>
      </c>
      <c r="E79" s="29">
        <v>41256</v>
      </c>
      <c r="F79" s="32">
        <v>2012</v>
      </c>
      <c r="G79" s="25" t="s">
        <v>3</v>
      </c>
      <c r="H79" s="9" t="s">
        <v>167</v>
      </c>
      <c r="I79" s="25" t="s">
        <v>191</v>
      </c>
      <c r="J79" s="25" t="s">
        <v>356</v>
      </c>
      <c r="K79" s="33">
        <v>200000</v>
      </c>
      <c r="L79" s="36">
        <v>298424</v>
      </c>
      <c r="M79" s="36">
        <v>298424</v>
      </c>
      <c r="N79" s="35">
        <v>135024</v>
      </c>
      <c r="O79" s="55">
        <f t="shared" si="4"/>
        <v>0.67512000000000005</v>
      </c>
      <c r="P79" s="7">
        <v>100</v>
      </c>
      <c r="Q79" s="35">
        <v>50000</v>
      </c>
      <c r="R79" s="35">
        <v>1000</v>
      </c>
      <c r="S79" s="35">
        <v>50000</v>
      </c>
      <c r="T79" s="59" t="s">
        <v>46</v>
      </c>
      <c r="U79" s="7"/>
      <c r="V79" s="35">
        <v>200000</v>
      </c>
      <c r="W79" s="35">
        <v>34153</v>
      </c>
      <c r="X79" s="35">
        <v>1444</v>
      </c>
      <c r="Y79" s="56">
        <f t="shared" si="3"/>
        <v>2.8879999999999999E-2</v>
      </c>
      <c r="Z79" s="35"/>
      <c r="AA79" s="35"/>
      <c r="AB79" s="7"/>
      <c r="AC79" s="7"/>
      <c r="AD79" s="7"/>
      <c r="AE79" s="35">
        <v>4000</v>
      </c>
      <c r="AF79" s="35"/>
      <c r="AG79" s="7"/>
      <c r="AH79" s="35"/>
      <c r="AI79" s="7"/>
      <c r="AJ79" s="57">
        <f t="shared" si="5"/>
        <v>0</v>
      </c>
      <c r="AK79" s="35">
        <v>10576</v>
      </c>
      <c r="AL79" s="35"/>
      <c r="AM79" s="7"/>
      <c r="AN79" s="7"/>
      <c r="AO79" s="7"/>
      <c r="AP79" s="7"/>
      <c r="AQ79" s="7"/>
      <c r="AR79" s="7"/>
      <c r="AS79" s="7"/>
      <c r="AT79" s="7" t="s">
        <v>192</v>
      </c>
    </row>
    <row r="80" spans="1:46" ht="15" x14ac:dyDescent="0.25">
      <c r="A80" s="7"/>
      <c r="B80" s="25" t="s">
        <v>2</v>
      </c>
      <c r="C80" s="25" t="s">
        <v>229</v>
      </c>
      <c r="D80" s="29">
        <v>41111</v>
      </c>
      <c r="E80" s="29">
        <v>41203</v>
      </c>
      <c r="F80" s="32">
        <v>2012</v>
      </c>
      <c r="G80" s="25" t="s">
        <v>125</v>
      </c>
      <c r="H80" s="9" t="s">
        <v>167</v>
      </c>
      <c r="I80" s="25" t="s">
        <v>311</v>
      </c>
      <c r="J80" s="25" t="s">
        <v>356</v>
      </c>
      <c r="K80" s="33">
        <v>3500</v>
      </c>
      <c r="L80" s="36">
        <v>178771</v>
      </c>
      <c r="M80" s="36">
        <v>178771</v>
      </c>
      <c r="N80" s="36">
        <v>178771</v>
      </c>
      <c r="O80" s="55">
        <f t="shared" si="4"/>
        <v>51.07742857142857</v>
      </c>
      <c r="P80" s="7">
        <v>100</v>
      </c>
      <c r="Q80" s="35"/>
      <c r="R80" s="35"/>
      <c r="S80" s="35"/>
      <c r="T80" s="59" t="s">
        <v>46</v>
      </c>
      <c r="U80" s="7"/>
      <c r="V80" s="35"/>
      <c r="W80" s="34">
        <v>33800</v>
      </c>
      <c r="X80" s="34">
        <v>33822</v>
      </c>
      <c r="Y80" s="56"/>
      <c r="Z80" s="35"/>
      <c r="AA80" s="35"/>
      <c r="AB80" s="7">
        <v>50</v>
      </c>
      <c r="AC80" s="7"/>
      <c r="AD80" s="7"/>
      <c r="AE80" s="35"/>
      <c r="AF80" s="35"/>
      <c r="AG80" s="7"/>
      <c r="AH80" s="35"/>
      <c r="AI80" s="7"/>
      <c r="AJ80" s="57">
        <f t="shared" si="5"/>
        <v>0</v>
      </c>
      <c r="AK80" s="35"/>
      <c r="AL80" s="35"/>
      <c r="AM80" s="7"/>
      <c r="AN80" s="7"/>
      <c r="AO80" s="7"/>
      <c r="AP80" s="7"/>
      <c r="AQ80" s="7"/>
      <c r="AR80" s="7"/>
      <c r="AS80" s="7"/>
      <c r="AT80" s="7" t="s">
        <v>429</v>
      </c>
    </row>
    <row r="81" spans="1:46" ht="15" x14ac:dyDescent="0.25">
      <c r="A81" s="7"/>
      <c r="B81" s="28" t="s">
        <v>226</v>
      </c>
      <c r="C81" s="25" t="s">
        <v>134</v>
      </c>
      <c r="D81" s="29">
        <v>41122</v>
      </c>
      <c r="E81" s="29">
        <v>41213</v>
      </c>
      <c r="F81" s="32">
        <v>2012</v>
      </c>
      <c r="G81" s="25" t="s">
        <v>3</v>
      </c>
      <c r="H81" s="9" t="s">
        <v>167</v>
      </c>
      <c r="I81" s="25" t="s">
        <v>312</v>
      </c>
      <c r="J81" s="25" t="s">
        <v>356</v>
      </c>
      <c r="K81" s="33">
        <v>10000</v>
      </c>
      <c r="L81" s="36">
        <v>300969</v>
      </c>
      <c r="M81" s="34">
        <v>312073</v>
      </c>
      <c r="N81" s="34">
        <v>288012</v>
      </c>
      <c r="O81" s="55">
        <f t="shared" si="4"/>
        <v>28.801200000000001</v>
      </c>
      <c r="P81" s="7">
        <v>104</v>
      </c>
      <c r="Q81" s="33">
        <v>10000</v>
      </c>
      <c r="R81" s="33">
        <v>10000</v>
      </c>
      <c r="S81" s="33">
        <v>10000</v>
      </c>
      <c r="T81" s="59" t="s">
        <v>46</v>
      </c>
      <c r="U81" s="33">
        <v>100</v>
      </c>
      <c r="V81" s="33">
        <v>10000</v>
      </c>
      <c r="W81" s="34">
        <v>25600</v>
      </c>
      <c r="X81" s="34">
        <v>18088</v>
      </c>
      <c r="Y81" s="56">
        <f t="shared" si="3"/>
        <v>1.8088</v>
      </c>
      <c r="Z81" s="35"/>
      <c r="AA81" s="35"/>
      <c r="AB81" s="7">
        <v>200</v>
      </c>
      <c r="AC81" s="7"/>
      <c r="AD81" s="7"/>
      <c r="AE81" s="35"/>
      <c r="AF81" s="35"/>
      <c r="AG81" s="7"/>
      <c r="AH81" s="35"/>
      <c r="AI81" s="7"/>
      <c r="AJ81" s="57">
        <f t="shared" si="5"/>
        <v>0</v>
      </c>
      <c r="AK81" s="35"/>
      <c r="AL81" s="35"/>
      <c r="AM81" s="7"/>
      <c r="AN81" s="7"/>
      <c r="AO81" s="7"/>
      <c r="AP81" s="7"/>
      <c r="AQ81" s="7"/>
      <c r="AR81" s="7"/>
      <c r="AS81" s="7"/>
      <c r="AT81" s="7" t="s">
        <v>430</v>
      </c>
    </row>
    <row r="82" spans="1:46" ht="15" x14ac:dyDescent="0.25">
      <c r="A82" s="7"/>
      <c r="B82" s="25" t="s">
        <v>66</v>
      </c>
      <c r="C82" s="25" t="s">
        <v>138</v>
      </c>
      <c r="D82" s="29">
        <v>41122</v>
      </c>
      <c r="E82" s="29">
        <v>41213</v>
      </c>
      <c r="F82" s="32">
        <v>2012</v>
      </c>
      <c r="G82" s="25" t="s">
        <v>148</v>
      </c>
      <c r="H82" s="9" t="s">
        <v>240</v>
      </c>
      <c r="I82" s="25" t="s">
        <v>313</v>
      </c>
      <c r="J82" s="25" t="s">
        <v>356</v>
      </c>
      <c r="K82" s="33">
        <v>2500</v>
      </c>
      <c r="L82" s="36">
        <v>197205</v>
      </c>
      <c r="M82" s="36">
        <v>197205</v>
      </c>
      <c r="N82" s="36">
        <v>197205</v>
      </c>
      <c r="O82" s="55">
        <f t="shared" si="4"/>
        <v>78.882000000000005</v>
      </c>
      <c r="P82" s="7">
        <v>100</v>
      </c>
      <c r="Q82" s="35"/>
      <c r="R82" s="35"/>
      <c r="S82" s="35"/>
      <c r="T82" s="59" t="s">
        <v>46</v>
      </c>
      <c r="U82" s="7">
        <v>232</v>
      </c>
      <c r="V82" s="35"/>
      <c r="W82" s="35"/>
      <c r="X82" s="7"/>
      <c r="Y82" s="56"/>
      <c r="Z82" s="35">
        <v>1890</v>
      </c>
      <c r="AA82" s="34">
        <v>325007</v>
      </c>
      <c r="AB82" s="7">
        <v>232</v>
      </c>
      <c r="AC82" s="7"/>
      <c r="AD82" s="7" t="s">
        <v>45</v>
      </c>
      <c r="AE82" s="35">
        <v>2</v>
      </c>
      <c r="AF82" s="35"/>
      <c r="AG82" s="7"/>
      <c r="AH82" s="35"/>
      <c r="AI82" s="7"/>
      <c r="AJ82" s="57">
        <f t="shared" si="5"/>
        <v>326897</v>
      </c>
      <c r="AK82" s="35">
        <v>7818</v>
      </c>
      <c r="AL82" s="35"/>
      <c r="AM82" s="7"/>
      <c r="AN82" s="7"/>
      <c r="AO82" s="7"/>
      <c r="AP82" s="7"/>
      <c r="AQ82" s="7"/>
      <c r="AR82" s="7"/>
      <c r="AS82" s="7"/>
      <c r="AT82" s="7" t="s">
        <v>431</v>
      </c>
    </row>
    <row r="83" spans="1:46" ht="15" x14ac:dyDescent="0.25">
      <c r="A83" s="7"/>
      <c r="B83" s="25" t="s">
        <v>73</v>
      </c>
      <c r="C83" s="25" t="s">
        <v>229</v>
      </c>
      <c r="D83" s="29">
        <v>41127</v>
      </c>
      <c r="E83" s="29">
        <v>41219</v>
      </c>
      <c r="F83" s="32">
        <v>2012</v>
      </c>
      <c r="G83" s="25" t="s">
        <v>233</v>
      </c>
      <c r="H83" s="9" t="s">
        <v>175</v>
      </c>
      <c r="I83" s="25" t="s">
        <v>314</v>
      </c>
      <c r="J83" s="25" t="s">
        <v>356</v>
      </c>
      <c r="K83" s="33">
        <v>9720</v>
      </c>
      <c r="L83" s="36">
        <v>185162</v>
      </c>
      <c r="M83" s="36">
        <v>185162</v>
      </c>
      <c r="N83" s="36">
        <v>185162</v>
      </c>
      <c r="O83" s="55">
        <f t="shared" si="4"/>
        <v>19.049588477366257</v>
      </c>
      <c r="P83" s="7">
        <v>100</v>
      </c>
      <c r="Q83" s="33">
        <v>9720</v>
      </c>
      <c r="R83" s="33">
        <v>9720</v>
      </c>
      <c r="S83" s="33">
        <v>9720</v>
      </c>
      <c r="T83" s="59" t="s">
        <v>46</v>
      </c>
      <c r="U83" s="7"/>
      <c r="V83" s="35"/>
      <c r="W83" s="34">
        <v>50124</v>
      </c>
      <c r="X83" s="34">
        <v>50014</v>
      </c>
      <c r="Y83" s="56">
        <f t="shared" si="3"/>
        <v>5.1454732510288066</v>
      </c>
      <c r="Z83" s="35">
        <v>7000</v>
      </c>
      <c r="AA83" s="35"/>
      <c r="AB83" s="7">
        <v>48</v>
      </c>
      <c r="AC83" s="7"/>
      <c r="AD83" s="7" t="s">
        <v>45</v>
      </c>
      <c r="AE83" s="35">
        <v>1500</v>
      </c>
      <c r="AF83" s="35"/>
      <c r="AG83" s="7"/>
      <c r="AH83" s="35"/>
      <c r="AI83" s="7"/>
      <c r="AJ83" s="57">
        <f t="shared" si="5"/>
        <v>7000</v>
      </c>
      <c r="AK83" s="34">
        <v>5544</v>
      </c>
      <c r="AL83" s="34">
        <v>5441</v>
      </c>
      <c r="AM83" s="7"/>
      <c r="AN83" s="7"/>
      <c r="AO83" s="7"/>
      <c r="AP83" s="7"/>
      <c r="AQ83" s="7"/>
      <c r="AR83" s="7"/>
      <c r="AS83" s="7"/>
      <c r="AT83" s="7" t="s">
        <v>414</v>
      </c>
    </row>
    <row r="84" spans="1:46" ht="15" x14ac:dyDescent="0.25">
      <c r="A84" s="7"/>
      <c r="B84" s="25" t="s">
        <v>8</v>
      </c>
      <c r="C84" s="25" t="s">
        <v>136</v>
      </c>
      <c r="D84" s="29">
        <v>41128</v>
      </c>
      <c r="E84" s="29">
        <v>41250</v>
      </c>
      <c r="F84" s="32">
        <v>2012</v>
      </c>
      <c r="G84" s="25" t="s">
        <v>3</v>
      </c>
      <c r="H84" s="9" t="s">
        <v>167</v>
      </c>
      <c r="I84" s="25" t="s">
        <v>315</v>
      </c>
      <c r="J84" s="25" t="s">
        <v>356</v>
      </c>
      <c r="K84" s="33">
        <v>2500</v>
      </c>
      <c r="L84" s="36">
        <v>104620</v>
      </c>
      <c r="M84" s="36">
        <v>104620</v>
      </c>
      <c r="N84" s="34">
        <v>80460</v>
      </c>
      <c r="O84" s="55">
        <f t="shared" si="4"/>
        <v>32.183999999999997</v>
      </c>
      <c r="P84" s="7">
        <v>100</v>
      </c>
      <c r="Q84" s="33">
        <v>2500</v>
      </c>
      <c r="R84" s="33">
        <v>2500</v>
      </c>
      <c r="S84" s="33">
        <v>2500</v>
      </c>
      <c r="T84" s="59" t="s">
        <v>45</v>
      </c>
      <c r="U84" s="33">
        <v>38</v>
      </c>
      <c r="V84" s="35"/>
      <c r="W84" s="34">
        <v>11227</v>
      </c>
      <c r="X84" s="34">
        <v>11259</v>
      </c>
      <c r="Y84" s="56">
        <f t="shared" si="3"/>
        <v>4.5035999999999996</v>
      </c>
      <c r="Z84" s="35"/>
      <c r="AA84" s="35"/>
      <c r="AB84" s="7"/>
      <c r="AC84" s="7"/>
      <c r="AD84" s="7"/>
      <c r="AE84" s="35"/>
      <c r="AF84" s="35"/>
      <c r="AG84" s="7"/>
      <c r="AH84" s="35"/>
      <c r="AI84" s="7"/>
      <c r="AJ84" s="57">
        <f t="shared" si="5"/>
        <v>0</v>
      </c>
      <c r="AK84" s="35"/>
      <c r="AL84" s="35"/>
      <c r="AM84" s="7"/>
      <c r="AN84" s="7"/>
      <c r="AO84" s="7"/>
      <c r="AP84" s="7"/>
      <c r="AQ84" s="7"/>
      <c r="AR84" s="7"/>
      <c r="AS84" s="7"/>
      <c r="AT84" s="7" t="s">
        <v>433</v>
      </c>
    </row>
    <row r="85" spans="1:46" ht="15" x14ac:dyDescent="0.25">
      <c r="A85" s="7"/>
      <c r="B85" s="25" t="s">
        <v>102</v>
      </c>
      <c r="C85" s="25" t="s">
        <v>136</v>
      </c>
      <c r="D85" s="29">
        <v>41129</v>
      </c>
      <c r="E85" s="29">
        <v>41221</v>
      </c>
      <c r="F85" s="32">
        <v>2012</v>
      </c>
      <c r="G85" s="25" t="s">
        <v>239</v>
      </c>
      <c r="H85" s="9" t="s">
        <v>241</v>
      </c>
      <c r="I85" s="25" t="s">
        <v>316</v>
      </c>
      <c r="J85" s="25" t="s">
        <v>356</v>
      </c>
      <c r="K85" s="33">
        <v>750</v>
      </c>
      <c r="L85" s="36">
        <v>48745</v>
      </c>
      <c r="M85" s="36">
        <v>48745</v>
      </c>
      <c r="N85" s="34">
        <v>33393</v>
      </c>
      <c r="O85" s="55">
        <f t="shared" si="4"/>
        <v>44.524000000000001</v>
      </c>
      <c r="P85" s="7">
        <v>100</v>
      </c>
      <c r="Q85" s="35"/>
      <c r="R85" s="35"/>
      <c r="S85" s="35"/>
      <c r="T85" s="59" t="s">
        <v>46</v>
      </c>
      <c r="U85" s="7"/>
      <c r="V85" s="35"/>
      <c r="W85" s="34">
        <v>3368</v>
      </c>
      <c r="X85" s="34">
        <v>2706</v>
      </c>
      <c r="Y85" s="56"/>
      <c r="Z85" s="35"/>
      <c r="AA85" s="35"/>
      <c r="AB85" s="7">
        <v>7</v>
      </c>
      <c r="AC85" s="7"/>
      <c r="AD85" s="7"/>
      <c r="AE85" s="35">
        <v>263</v>
      </c>
      <c r="AF85" s="35"/>
      <c r="AG85" s="7"/>
      <c r="AH85" s="35"/>
      <c r="AI85" s="7"/>
      <c r="AJ85" s="57">
        <f t="shared" si="5"/>
        <v>0</v>
      </c>
      <c r="AK85" s="35"/>
      <c r="AL85" s="35"/>
      <c r="AM85" s="7"/>
      <c r="AN85" s="7"/>
      <c r="AO85" s="7"/>
      <c r="AP85" s="7"/>
      <c r="AQ85" s="7"/>
      <c r="AR85" s="7"/>
      <c r="AS85" s="7"/>
      <c r="AT85" s="7" t="s">
        <v>432</v>
      </c>
    </row>
    <row r="86" spans="1:46" ht="15" x14ac:dyDescent="0.25">
      <c r="A86" s="7"/>
      <c r="B86" s="25" t="s">
        <v>101</v>
      </c>
      <c r="C86" s="25" t="s">
        <v>136</v>
      </c>
      <c r="D86" s="29">
        <v>41130</v>
      </c>
      <c r="E86" s="29">
        <v>41222</v>
      </c>
      <c r="F86" s="32">
        <v>2012</v>
      </c>
      <c r="G86" s="25" t="s">
        <v>3</v>
      </c>
      <c r="H86" s="9" t="s">
        <v>167</v>
      </c>
      <c r="I86" s="25" t="s">
        <v>317</v>
      </c>
      <c r="J86" s="25" t="s">
        <v>356</v>
      </c>
      <c r="K86" s="33">
        <v>3750</v>
      </c>
      <c r="L86" s="36">
        <v>90095</v>
      </c>
      <c r="M86" s="36">
        <v>90095</v>
      </c>
      <c r="N86" s="34">
        <v>72367</v>
      </c>
      <c r="O86" s="55">
        <f t="shared" si="4"/>
        <v>19.297866666666668</v>
      </c>
      <c r="P86" s="7">
        <v>100</v>
      </c>
      <c r="Q86" s="33">
        <v>3750</v>
      </c>
      <c r="R86" s="33">
        <v>3750</v>
      </c>
      <c r="S86" s="33">
        <v>3750</v>
      </c>
      <c r="T86" s="59" t="s">
        <v>46</v>
      </c>
      <c r="U86" s="7"/>
      <c r="V86" s="35"/>
      <c r="W86" s="34">
        <v>31771</v>
      </c>
      <c r="X86" s="34">
        <v>20290</v>
      </c>
      <c r="Y86" s="56">
        <f t="shared" si="3"/>
        <v>5.4106666666666667</v>
      </c>
      <c r="Z86" s="35"/>
      <c r="AA86" s="35"/>
      <c r="AB86" s="7"/>
      <c r="AC86" s="7"/>
      <c r="AD86" s="7"/>
      <c r="AE86" s="35"/>
      <c r="AF86" s="35"/>
      <c r="AG86" s="7"/>
      <c r="AH86" s="35"/>
      <c r="AI86" s="7"/>
      <c r="AJ86" s="57">
        <f t="shared" si="5"/>
        <v>0</v>
      </c>
      <c r="AK86" s="35"/>
      <c r="AL86" s="35"/>
      <c r="AM86" s="7"/>
      <c r="AN86" s="7"/>
      <c r="AO86" s="7"/>
      <c r="AP86" s="7"/>
      <c r="AQ86" s="7"/>
      <c r="AR86" s="7"/>
      <c r="AS86" s="7"/>
      <c r="AT86" s="7" t="s">
        <v>434</v>
      </c>
    </row>
    <row r="87" spans="1:46" ht="15" x14ac:dyDescent="0.25">
      <c r="A87" s="7"/>
      <c r="B87" s="27" t="s">
        <v>5</v>
      </c>
      <c r="C87" s="21" t="s">
        <v>134</v>
      </c>
      <c r="D87" s="29">
        <v>41130</v>
      </c>
      <c r="E87" s="29">
        <v>41364</v>
      </c>
      <c r="F87" s="32">
        <v>2012</v>
      </c>
      <c r="G87" s="25" t="s">
        <v>3</v>
      </c>
      <c r="H87" s="9" t="s">
        <v>167</v>
      </c>
      <c r="I87" s="25" t="s">
        <v>206</v>
      </c>
      <c r="J87" s="25" t="s">
        <v>357</v>
      </c>
      <c r="K87" s="33">
        <v>100000</v>
      </c>
      <c r="L87" s="36">
        <v>1772243</v>
      </c>
      <c r="M87" s="34">
        <v>1377477</v>
      </c>
      <c r="N87" s="34">
        <v>1259407</v>
      </c>
      <c r="O87" s="55">
        <f t="shared" si="4"/>
        <v>12.59407</v>
      </c>
      <c r="P87" s="7">
        <v>100</v>
      </c>
      <c r="Q87" s="35">
        <v>22500</v>
      </c>
      <c r="R87" s="35">
        <v>23690</v>
      </c>
      <c r="S87" s="35">
        <v>23690</v>
      </c>
      <c r="T87" s="59" t="s">
        <v>45</v>
      </c>
      <c r="U87" s="35">
        <v>155</v>
      </c>
      <c r="V87" s="35">
        <v>10981</v>
      </c>
      <c r="W87" s="34">
        <v>161698</v>
      </c>
      <c r="X87" s="34">
        <v>188750</v>
      </c>
      <c r="Y87" s="56">
        <f t="shared" si="3"/>
        <v>7.9674968341072185</v>
      </c>
      <c r="Z87" s="35">
        <v>2780</v>
      </c>
      <c r="AA87" s="35">
        <v>10981</v>
      </c>
      <c r="AB87" s="7">
        <v>183</v>
      </c>
      <c r="AC87" s="7"/>
      <c r="AD87" s="7"/>
      <c r="AE87" s="35"/>
      <c r="AF87" s="35"/>
      <c r="AG87" s="7"/>
      <c r="AH87" s="35"/>
      <c r="AI87" s="7"/>
      <c r="AJ87" s="57">
        <f t="shared" si="5"/>
        <v>13761</v>
      </c>
      <c r="AK87" s="35"/>
      <c r="AL87" s="35"/>
      <c r="AM87" s="7"/>
      <c r="AN87" s="7"/>
      <c r="AO87" s="7"/>
      <c r="AP87" s="7"/>
      <c r="AQ87" s="7"/>
      <c r="AR87" s="7"/>
      <c r="AS87" s="7"/>
      <c r="AT87" s="7" t="s">
        <v>207</v>
      </c>
    </row>
    <row r="88" spans="1:46" ht="15" x14ac:dyDescent="0.25">
      <c r="A88" s="7"/>
      <c r="B88" s="25" t="s">
        <v>227</v>
      </c>
      <c r="C88" s="25" t="s">
        <v>135</v>
      </c>
      <c r="D88" s="29">
        <v>41130</v>
      </c>
      <c r="E88" s="29">
        <v>41639</v>
      </c>
      <c r="F88" s="32">
        <v>2012</v>
      </c>
      <c r="G88" s="25" t="s">
        <v>99</v>
      </c>
      <c r="H88" s="9" t="s">
        <v>175</v>
      </c>
      <c r="I88" s="25" t="s">
        <v>318</v>
      </c>
      <c r="J88" s="25" t="s">
        <v>357</v>
      </c>
      <c r="K88" s="33">
        <v>258465</v>
      </c>
      <c r="L88" s="34">
        <v>3797236</v>
      </c>
      <c r="M88" s="34">
        <v>1172551</v>
      </c>
      <c r="N88" s="34">
        <v>106439</v>
      </c>
      <c r="O88" s="55">
        <f t="shared" si="4"/>
        <v>0.41181204418393208</v>
      </c>
      <c r="P88" s="7">
        <v>31</v>
      </c>
      <c r="Q88" s="35"/>
      <c r="R88" s="35"/>
      <c r="S88" s="35"/>
      <c r="T88" s="59" t="s">
        <v>46</v>
      </c>
      <c r="U88" s="7">
        <v>60</v>
      </c>
      <c r="V88" s="35">
        <v>15000</v>
      </c>
      <c r="W88" s="34">
        <v>69000</v>
      </c>
      <c r="X88" s="7"/>
      <c r="Y88" s="56"/>
      <c r="Z88" s="35"/>
      <c r="AA88" s="35"/>
      <c r="AB88" s="7">
        <v>200</v>
      </c>
      <c r="AC88" s="7" t="s">
        <v>45</v>
      </c>
      <c r="AD88" s="7"/>
      <c r="AE88" s="35"/>
      <c r="AF88" s="35"/>
      <c r="AG88" s="7"/>
      <c r="AH88" s="35"/>
      <c r="AI88" s="7"/>
      <c r="AJ88" s="57">
        <f t="shared" si="5"/>
        <v>0</v>
      </c>
      <c r="AK88" s="35"/>
      <c r="AL88" s="35"/>
      <c r="AM88" s="7"/>
      <c r="AN88" s="7"/>
      <c r="AO88" s="7"/>
      <c r="AP88" s="7"/>
      <c r="AQ88" s="7"/>
      <c r="AR88" s="7"/>
      <c r="AS88" s="7"/>
      <c r="AT88" s="7" t="s">
        <v>435</v>
      </c>
    </row>
    <row r="89" spans="1:46" ht="15" x14ac:dyDescent="0.25">
      <c r="A89" s="7"/>
      <c r="B89" s="25" t="s">
        <v>157</v>
      </c>
      <c r="C89" s="25" t="s">
        <v>138</v>
      </c>
      <c r="D89" s="29">
        <v>41134</v>
      </c>
      <c r="E89" s="29">
        <v>41394</v>
      </c>
      <c r="F89" s="32">
        <v>2012</v>
      </c>
      <c r="G89" s="25" t="s">
        <v>70</v>
      </c>
      <c r="H89" s="9" t="s">
        <v>240</v>
      </c>
      <c r="I89" s="25" t="s">
        <v>319</v>
      </c>
      <c r="J89" s="25" t="s">
        <v>357</v>
      </c>
      <c r="K89" s="34">
        <v>1539206</v>
      </c>
      <c r="L89" s="34">
        <v>1358780</v>
      </c>
      <c r="M89" s="34">
        <v>414003</v>
      </c>
      <c r="N89" s="34">
        <v>405856</v>
      </c>
      <c r="O89" s="55">
        <f t="shared" si="4"/>
        <v>0.26367880582586084</v>
      </c>
      <c r="P89" s="7">
        <v>30</v>
      </c>
      <c r="Q89" s="7" t="s">
        <v>436</v>
      </c>
      <c r="R89" s="7" t="s">
        <v>436</v>
      </c>
      <c r="S89" s="7" t="s">
        <v>436</v>
      </c>
      <c r="T89" s="59" t="s">
        <v>46</v>
      </c>
      <c r="U89" s="7">
        <v>400</v>
      </c>
      <c r="V89" s="7" t="s">
        <v>436</v>
      </c>
      <c r="W89" s="34">
        <v>389590</v>
      </c>
      <c r="X89" s="34">
        <v>22497</v>
      </c>
      <c r="Y89" s="56">
        <v>0.02</v>
      </c>
      <c r="Z89" s="35"/>
      <c r="AA89" s="35"/>
      <c r="AB89" s="7">
        <v>1400</v>
      </c>
      <c r="AC89" s="7" t="s">
        <v>45</v>
      </c>
      <c r="AD89" s="7" t="s">
        <v>45</v>
      </c>
      <c r="AE89" s="35"/>
      <c r="AF89" s="35"/>
      <c r="AG89" s="7"/>
      <c r="AH89" s="35"/>
      <c r="AI89" s="7"/>
      <c r="AJ89" s="57">
        <f t="shared" si="5"/>
        <v>0</v>
      </c>
      <c r="AK89" s="34">
        <v>14960</v>
      </c>
      <c r="AL89" s="35"/>
      <c r="AM89" s="7"/>
      <c r="AN89" s="7">
        <v>1</v>
      </c>
      <c r="AO89" s="7"/>
      <c r="AP89" s="7"/>
      <c r="AQ89" s="7"/>
      <c r="AR89" s="7"/>
      <c r="AS89" s="7"/>
      <c r="AT89" s="7" t="s">
        <v>437</v>
      </c>
    </row>
    <row r="90" spans="1:46" ht="15" x14ac:dyDescent="0.25">
      <c r="A90" s="7"/>
      <c r="B90" s="25" t="s">
        <v>127</v>
      </c>
      <c r="C90" s="25" t="s">
        <v>136</v>
      </c>
      <c r="D90" s="29">
        <v>41144</v>
      </c>
      <c r="E90" s="29">
        <v>41236</v>
      </c>
      <c r="F90" s="32">
        <v>2012</v>
      </c>
      <c r="G90" s="25" t="s">
        <v>93</v>
      </c>
      <c r="H90" s="9" t="s">
        <v>240</v>
      </c>
      <c r="I90" s="25" t="s">
        <v>320</v>
      </c>
      <c r="J90" s="25" t="s">
        <v>356</v>
      </c>
      <c r="K90" s="33">
        <v>24000</v>
      </c>
      <c r="L90" s="36">
        <v>112417</v>
      </c>
      <c r="M90" s="36">
        <v>112417</v>
      </c>
      <c r="N90" s="36">
        <v>112417</v>
      </c>
      <c r="O90" s="55">
        <f t="shared" si="4"/>
        <v>4.6840416666666664</v>
      </c>
      <c r="P90" s="7">
        <v>100</v>
      </c>
      <c r="Q90" s="35"/>
      <c r="R90" s="35"/>
      <c r="S90" s="35"/>
      <c r="T90" s="59" t="s">
        <v>46</v>
      </c>
      <c r="U90" s="7"/>
      <c r="V90" s="35"/>
      <c r="W90" s="34">
        <v>14644</v>
      </c>
      <c r="X90" s="7"/>
      <c r="Y90" s="56"/>
      <c r="Z90" s="35"/>
      <c r="AA90" s="35"/>
      <c r="AB90" s="7"/>
      <c r="AC90" s="7"/>
      <c r="AD90" s="7"/>
      <c r="AE90" s="35"/>
      <c r="AF90" s="35"/>
      <c r="AG90" s="7"/>
      <c r="AH90" s="35">
        <v>5390</v>
      </c>
      <c r="AI90" s="7"/>
      <c r="AJ90" s="57">
        <f t="shared" si="5"/>
        <v>5390</v>
      </c>
      <c r="AK90" s="35"/>
      <c r="AL90" s="35"/>
      <c r="AM90" s="7"/>
      <c r="AN90" s="7"/>
      <c r="AO90" s="7"/>
      <c r="AP90" s="7"/>
      <c r="AQ90" s="7"/>
      <c r="AR90" s="7"/>
      <c r="AS90" s="7"/>
      <c r="AT90" s="7" t="s">
        <v>438</v>
      </c>
    </row>
    <row r="91" spans="1:46" ht="15" x14ac:dyDescent="0.25">
      <c r="A91" s="7"/>
      <c r="B91" s="26" t="s">
        <v>228</v>
      </c>
      <c r="C91" s="25" t="s">
        <v>138</v>
      </c>
      <c r="D91" s="29">
        <v>41150</v>
      </c>
      <c r="E91" s="29">
        <v>41305</v>
      </c>
      <c r="F91" s="32">
        <v>2012</v>
      </c>
      <c r="G91" s="25" t="s">
        <v>148</v>
      </c>
      <c r="H91" s="9" t="s">
        <v>240</v>
      </c>
      <c r="I91" s="25" t="s">
        <v>321</v>
      </c>
      <c r="J91" s="25" t="s">
        <v>356</v>
      </c>
      <c r="K91" s="33">
        <v>830000</v>
      </c>
      <c r="L91" s="36">
        <v>262914</v>
      </c>
      <c r="M91" s="36">
        <v>262914</v>
      </c>
      <c r="N91" s="36">
        <v>262914</v>
      </c>
      <c r="O91" s="55">
        <f t="shared" si="4"/>
        <v>0.31676385542168672</v>
      </c>
      <c r="P91" s="7">
        <v>100</v>
      </c>
      <c r="Q91" s="35">
        <v>90000</v>
      </c>
      <c r="R91" s="35">
        <v>90000</v>
      </c>
      <c r="S91" s="35">
        <v>90000</v>
      </c>
      <c r="T91" s="59" t="s">
        <v>46</v>
      </c>
      <c r="U91" s="35">
        <v>150</v>
      </c>
      <c r="V91" s="35">
        <v>90000</v>
      </c>
      <c r="W91" s="35"/>
      <c r="X91" s="7"/>
      <c r="Y91" s="56">
        <f t="shared" si="3"/>
        <v>0</v>
      </c>
      <c r="Z91" s="35">
        <v>18000</v>
      </c>
      <c r="AA91" s="35"/>
      <c r="AB91" s="7">
        <v>150</v>
      </c>
      <c r="AC91" s="7"/>
      <c r="AD91" s="7"/>
      <c r="AE91" s="35"/>
      <c r="AF91" s="35"/>
      <c r="AG91" s="7"/>
      <c r="AH91" s="35"/>
      <c r="AI91" s="7"/>
      <c r="AJ91" s="57">
        <f t="shared" si="5"/>
        <v>18000</v>
      </c>
      <c r="AK91" s="35"/>
      <c r="AL91" s="35"/>
      <c r="AM91" s="7"/>
      <c r="AN91" s="7"/>
      <c r="AO91" s="7"/>
      <c r="AP91" s="7"/>
      <c r="AQ91" s="7"/>
      <c r="AR91" s="7"/>
      <c r="AS91" s="7"/>
      <c r="AT91" s="7" t="s">
        <v>439</v>
      </c>
    </row>
    <row r="92" spans="1:46" ht="15" x14ac:dyDescent="0.25">
      <c r="A92" s="7"/>
      <c r="B92" s="26" t="s">
        <v>228</v>
      </c>
      <c r="C92" s="25" t="s">
        <v>138</v>
      </c>
      <c r="D92" s="29">
        <v>41151</v>
      </c>
      <c r="E92" s="29">
        <v>41305</v>
      </c>
      <c r="F92" s="32">
        <v>2012</v>
      </c>
      <c r="G92" s="25" t="s">
        <v>99</v>
      </c>
      <c r="H92" s="9" t="s">
        <v>175</v>
      </c>
      <c r="I92" s="25" t="s">
        <v>322</v>
      </c>
      <c r="J92" s="25" t="s">
        <v>356</v>
      </c>
      <c r="K92" s="33">
        <v>1727</v>
      </c>
      <c r="L92" s="34">
        <v>295691</v>
      </c>
      <c r="M92" s="34">
        <v>295691</v>
      </c>
      <c r="N92" s="34">
        <v>295691</v>
      </c>
      <c r="O92" s="55">
        <f t="shared" si="4"/>
        <v>171.21656050955414</v>
      </c>
      <c r="P92" s="7">
        <v>100</v>
      </c>
      <c r="Q92" s="35">
        <v>2000</v>
      </c>
      <c r="R92" s="35">
        <v>940</v>
      </c>
      <c r="S92" s="35">
        <v>2000</v>
      </c>
      <c r="T92" s="59" t="s">
        <v>46</v>
      </c>
      <c r="U92" s="7"/>
      <c r="V92" s="33">
        <v>1727</v>
      </c>
      <c r="W92" s="35"/>
      <c r="X92" s="7"/>
      <c r="Y92" s="56">
        <f t="shared" si="3"/>
        <v>0</v>
      </c>
      <c r="Z92" s="35"/>
      <c r="AA92" s="35"/>
      <c r="AB92" s="7">
        <v>50</v>
      </c>
      <c r="AC92" s="7"/>
      <c r="AD92" s="7"/>
      <c r="AE92" s="35">
        <v>3</v>
      </c>
      <c r="AF92" s="35"/>
      <c r="AG92" s="7"/>
      <c r="AH92" s="35"/>
      <c r="AI92" s="7"/>
      <c r="AJ92" s="57">
        <f t="shared" si="5"/>
        <v>0</v>
      </c>
      <c r="AK92" s="35"/>
      <c r="AL92" s="35"/>
      <c r="AM92" s="7"/>
      <c r="AN92" s="7"/>
      <c r="AO92" s="7"/>
      <c r="AP92" s="7"/>
      <c r="AQ92" s="7"/>
      <c r="AR92" s="7"/>
      <c r="AS92" s="7"/>
      <c r="AT92" s="7" t="s">
        <v>440</v>
      </c>
    </row>
    <row r="93" spans="1:46" ht="15" x14ac:dyDescent="0.25">
      <c r="A93" s="7"/>
      <c r="B93" s="28" t="s">
        <v>10</v>
      </c>
      <c r="C93" s="25" t="s">
        <v>136</v>
      </c>
      <c r="D93" s="29">
        <v>41155</v>
      </c>
      <c r="E93" s="29">
        <v>41246</v>
      </c>
      <c r="F93" s="32">
        <v>2012</v>
      </c>
      <c r="G93" s="25" t="s">
        <v>147</v>
      </c>
      <c r="H93" s="9" t="s">
        <v>241</v>
      </c>
      <c r="I93" s="25" t="s">
        <v>323</v>
      </c>
      <c r="J93" s="25" t="s">
        <v>356</v>
      </c>
      <c r="K93" s="33">
        <v>12500</v>
      </c>
      <c r="L93" s="36">
        <v>290116</v>
      </c>
      <c r="M93" s="36">
        <v>290116</v>
      </c>
      <c r="N93" s="36">
        <v>290116</v>
      </c>
      <c r="O93" s="55">
        <f t="shared" si="4"/>
        <v>23.20928</v>
      </c>
      <c r="P93" s="7">
        <v>100</v>
      </c>
      <c r="Q93" s="34">
        <v>12500</v>
      </c>
      <c r="R93" s="34">
        <v>12500</v>
      </c>
      <c r="S93" s="34">
        <v>12500</v>
      </c>
      <c r="T93" s="59" t="s">
        <v>45</v>
      </c>
      <c r="U93" s="7"/>
      <c r="V93" s="34">
        <v>12500</v>
      </c>
      <c r="W93" s="34">
        <v>77191</v>
      </c>
      <c r="X93" s="7"/>
      <c r="Y93" s="56">
        <f t="shared" si="3"/>
        <v>0</v>
      </c>
      <c r="Z93" s="34">
        <v>12500</v>
      </c>
      <c r="AA93" s="35"/>
      <c r="AB93" s="7">
        <v>150</v>
      </c>
      <c r="AC93" s="7"/>
      <c r="AD93" s="7" t="s">
        <v>45</v>
      </c>
      <c r="AE93" s="35">
        <v>5000</v>
      </c>
      <c r="AF93" s="35"/>
      <c r="AG93" s="7"/>
      <c r="AH93" s="35"/>
      <c r="AI93" s="7"/>
      <c r="AJ93" s="57">
        <f t="shared" si="5"/>
        <v>12500</v>
      </c>
      <c r="AK93" s="35"/>
      <c r="AL93" s="35"/>
      <c r="AM93" s="7"/>
      <c r="AN93" s="7"/>
      <c r="AO93" s="7"/>
      <c r="AP93" s="7"/>
      <c r="AQ93" s="7"/>
      <c r="AR93" s="7"/>
      <c r="AS93" s="7"/>
      <c r="AT93" s="7" t="s">
        <v>441</v>
      </c>
    </row>
    <row r="94" spans="1:46" ht="15" x14ac:dyDescent="0.25">
      <c r="A94" s="7"/>
      <c r="B94" s="25" t="s">
        <v>13</v>
      </c>
      <c r="C94" s="25" t="s">
        <v>138</v>
      </c>
      <c r="D94" s="29">
        <v>41156</v>
      </c>
      <c r="E94" s="29">
        <v>41278</v>
      </c>
      <c r="F94" s="32">
        <v>2012</v>
      </c>
      <c r="G94" s="25" t="s">
        <v>3</v>
      </c>
      <c r="H94" s="9" t="s">
        <v>167</v>
      </c>
      <c r="I94" s="25" t="s">
        <v>324</v>
      </c>
      <c r="J94" s="25" t="s">
        <v>356</v>
      </c>
      <c r="K94" s="33">
        <v>39894</v>
      </c>
      <c r="L94" s="36">
        <v>301176</v>
      </c>
      <c r="M94" s="36">
        <v>301176</v>
      </c>
      <c r="N94" s="36">
        <v>301176</v>
      </c>
      <c r="O94" s="55">
        <f t="shared" si="4"/>
        <v>7.5494059257031134</v>
      </c>
      <c r="P94" s="7">
        <v>100</v>
      </c>
      <c r="Q94" s="35">
        <v>33245</v>
      </c>
      <c r="R94" s="35">
        <v>33245</v>
      </c>
      <c r="S94" s="35">
        <v>33245</v>
      </c>
      <c r="T94" s="59" t="s">
        <v>46</v>
      </c>
      <c r="U94" s="7"/>
      <c r="V94" s="35">
        <v>33245</v>
      </c>
      <c r="W94" s="35">
        <v>15428</v>
      </c>
      <c r="X94" s="7"/>
      <c r="Y94" s="56">
        <f t="shared" si="3"/>
        <v>0</v>
      </c>
      <c r="Z94" s="35"/>
      <c r="AA94" s="35"/>
      <c r="AB94" s="7">
        <v>510</v>
      </c>
      <c r="AC94" s="7"/>
      <c r="AD94" s="7"/>
      <c r="AE94" s="35">
        <v>13298</v>
      </c>
      <c r="AF94" s="35"/>
      <c r="AG94" s="7"/>
      <c r="AH94" s="35"/>
      <c r="AI94" s="7"/>
      <c r="AJ94" s="57">
        <f t="shared" si="5"/>
        <v>0</v>
      </c>
      <c r="AK94" s="35"/>
      <c r="AL94" s="35"/>
      <c r="AM94" s="7"/>
      <c r="AN94" s="7"/>
      <c r="AO94" s="7"/>
      <c r="AP94" s="7"/>
      <c r="AQ94" s="7"/>
      <c r="AR94" s="7"/>
      <c r="AS94" s="7"/>
      <c r="AT94" s="7" t="s">
        <v>442</v>
      </c>
    </row>
    <row r="95" spans="1:46" ht="15" x14ac:dyDescent="0.25">
      <c r="A95" s="7"/>
      <c r="B95" s="25" t="s">
        <v>47</v>
      </c>
      <c r="C95" s="25" t="s">
        <v>138</v>
      </c>
      <c r="D95" s="29">
        <v>41157</v>
      </c>
      <c r="E95" s="29">
        <v>41311</v>
      </c>
      <c r="F95" s="32">
        <v>2012</v>
      </c>
      <c r="G95" s="25" t="s">
        <v>3</v>
      </c>
      <c r="H95" s="9" t="s">
        <v>167</v>
      </c>
      <c r="I95" s="25" t="s">
        <v>325</v>
      </c>
      <c r="J95" s="25" t="s">
        <v>356</v>
      </c>
      <c r="K95" s="33">
        <v>10500</v>
      </c>
      <c r="L95" s="36">
        <v>284456</v>
      </c>
      <c r="M95" s="36">
        <v>284456</v>
      </c>
      <c r="N95" s="36">
        <v>284456</v>
      </c>
      <c r="O95" s="55">
        <f t="shared" si="4"/>
        <v>27.091047619047618</v>
      </c>
      <c r="P95" s="7">
        <v>100</v>
      </c>
      <c r="Q95" s="34">
        <v>10500</v>
      </c>
      <c r="R95" s="35">
        <v>2000</v>
      </c>
      <c r="S95" s="34">
        <v>10500</v>
      </c>
      <c r="T95" s="59" t="s">
        <v>46</v>
      </c>
      <c r="U95" s="7">
        <v>160</v>
      </c>
      <c r="V95" s="34">
        <v>10500</v>
      </c>
      <c r="W95" s="35"/>
      <c r="X95" s="7"/>
      <c r="Y95" s="56">
        <f t="shared" si="3"/>
        <v>0</v>
      </c>
      <c r="Z95" s="35"/>
      <c r="AA95" s="35"/>
      <c r="AB95" s="7"/>
      <c r="AC95" s="7"/>
      <c r="AD95" s="7"/>
      <c r="AE95" s="35">
        <v>5000</v>
      </c>
      <c r="AF95" s="35"/>
      <c r="AG95" s="7"/>
      <c r="AH95" s="35"/>
      <c r="AI95" s="7" t="s">
        <v>45</v>
      </c>
      <c r="AJ95" s="57">
        <f t="shared" si="5"/>
        <v>0</v>
      </c>
      <c r="AK95" s="35"/>
      <c r="AL95" s="35"/>
      <c r="AM95" s="7"/>
      <c r="AN95" s="7"/>
      <c r="AO95" s="7"/>
      <c r="AP95" s="7"/>
      <c r="AQ95" s="7"/>
      <c r="AR95" s="7"/>
      <c r="AS95" s="7"/>
      <c r="AT95" s="7" t="s">
        <v>443</v>
      </c>
    </row>
    <row r="96" spans="1:46" ht="15" x14ac:dyDescent="0.25">
      <c r="A96" s="7"/>
      <c r="B96" s="25" t="s">
        <v>77</v>
      </c>
      <c r="C96" s="25" t="s">
        <v>138</v>
      </c>
      <c r="D96" s="29">
        <v>41157</v>
      </c>
      <c r="E96" s="29">
        <v>41547</v>
      </c>
      <c r="F96" s="32">
        <v>2012</v>
      </c>
      <c r="G96" s="25" t="s">
        <v>3</v>
      </c>
      <c r="H96" s="9" t="s">
        <v>167</v>
      </c>
      <c r="I96" s="25" t="s">
        <v>326</v>
      </c>
      <c r="J96" s="25" t="s">
        <v>357</v>
      </c>
      <c r="K96" s="33">
        <v>25000</v>
      </c>
      <c r="L96" s="34">
        <v>1397120</v>
      </c>
      <c r="M96" s="34">
        <v>992818</v>
      </c>
      <c r="N96" s="34">
        <v>979231</v>
      </c>
      <c r="O96" s="55">
        <f t="shared" si="4"/>
        <v>39.169240000000002</v>
      </c>
      <c r="P96" s="7">
        <v>100</v>
      </c>
      <c r="Q96" s="33">
        <v>25000</v>
      </c>
      <c r="R96" s="33">
        <v>3600</v>
      </c>
      <c r="S96" s="33">
        <v>25000</v>
      </c>
      <c r="T96" s="59" t="s">
        <v>45</v>
      </c>
      <c r="U96" s="33">
        <v>200</v>
      </c>
      <c r="V96" s="35">
        <v>25000</v>
      </c>
      <c r="W96" s="34">
        <v>428676</v>
      </c>
      <c r="X96" s="34"/>
      <c r="Y96" s="56">
        <f t="shared" si="3"/>
        <v>0</v>
      </c>
      <c r="Z96" s="35">
        <v>25000</v>
      </c>
      <c r="AA96" s="35">
        <v>25000</v>
      </c>
      <c r="AB96" s="7">
        <v>300</v>
      </c>
      <c r="AC96" s="7" t="s">
        <v>45</v>
      </c>
      <c r="AD96" s="7" t="s">
        <v>45</v>
      </c>
      <c r="AE96" s="35">
        <v>2500</v>
      </c>
      <c r="AF96" s="35"/>
      <c r="AG96" s="7"/>
      <c r="AH96" s="35"/>
      <c r="AI96" s="7"/>
      <c r="AJ96" s="57">
        <f t="shared" si="5"/>
        <v>50000</v>
      </c>
      <c r="AK96" s="34">
        <v>3458</v>
      </c>
      <c r="AL96" s="35"/>
      <c r="AM96" s="7"/>
      <c r="AN96" s="7"/>
      <c r="AO96" s="7"/>
      <c r="AP96" s="7"/>
      <c r="AQ96" s="7"/>
      <c r="AR96" s="7"/>
      <c r="AS96" s="7"/>
      <c r="AT96" s="7" t="s">
        <v>444</v>
      </c>
    </row>
    <row r="97" spans="1:46" ht="15" x14ac:dyDescent="0.25">
      <c r="A97" s="7"/>
      <c r="B97" s="25" t="s">
        <v>101</v>
      </c>
      <c r="C97" s="25" t="s">
        <v>136</v>
      </c>
      <c r="D97" s="29">
        <v>41159</v>
      </c>
      <c r="E97" s="29">
        <v>41250</v>
      </c>
      <c r="F97" s="32">
        <v>2012</v>
      </c>
      <c r="G97" s="25" t="s">
        <v>11</v>
      </c>
      <c r="H97" s="9" t="s">
        <v>149</v>
      </c>
      <c r="I97" s="25" t="s">
        <v>327</v>
      </c>
      <c r="J97" s="25" t="s">
        <v>356</v>
      </c>
      <c r="K97" s="33">
        <v>500</v>
      </c>
      <c r="L97" s="36">
        <v>52498</v>
      </c>
      <c r="M97" s="36">
        <v>52498</v>
      </c>
      <c r="N97" s="34">
        <v>37425</v>
      </c>
      <c r="O97" s="55">
        <f t="shared" si="4"/>
        <v>74.849999999999994</v>
      </c>
      <c r="P97" s="7">
        <v>100</v>
      </c>
      <c r="Q97" s="35">
        <v>22095</v>
      </c>
      <c r="R97" s="35">
        <v>22000</v>
      </c>
      <c r="S97" s="35">
        <v>22095</v>
      </c>
      <c r="T97" s="59" t="s">
        <v>46</v>
      </c>
      <c r="U97" s="7"/>
      <c r="V97" s="35">
        <v>22095</v>
      </c>
      <c r="W97" s="34">
        <v>325120</v>
      </c>
      <c r="X97" s="34">
        <v>103336</v>
      </c>
      <c r="Y97" s="56">
        <f t="shared" si="3"/>
        <v>4.6768952251640643</v>
      </c>
      <c r="Z97" s="35">
        <v>500</v>
      </c>
      <c r="AA97" s="35"/>
      <c r="AB97" s="7">
        <v>150</v>
      </c>
      <c r="AC97" s="7"/>
      <c r="AD97" s="7"/>
      <c r="AE97" s="35"/>
      <c r="AF97" s="35"/>
      <c r="AG97" s="7"/>
      <c r="AH97" s="35"/>
      <c r="AI97" s="7"/>
      <c r="AJ97" s="57">
        <f t="shared" si="5"/>
        <v>500</v>
      </c>
      <c r="AK97" s="35"/>
      <c r="AL97" s="35"/>
      <c r="AM97" s="7"/>
      <c r="AN97" s="7"/>
      <c r="AO97" s="7"/>
      <c r="AP97" s="7"/>
      <c r="AQ97" s="7"/>
      <c r="AR97" s="7"/>
      <c r="AS97" s="7"/>
      <c r="AT97" s="7" t="s">
        <v>445</v>
      </c>
    </row>
    <row r="98" spans="1:46" ht="15" x14ac:dyDescent="0.25">
      <c r="A98" s="7"/>
      <c r="B98" s="25" t="s">
        <v>69</v>
      </c>
      <c r="C98" s="25" t="s">
        <v>138</v>
      </c>
      <c r="D98" s="29">
        <v>41159</v>
      </c>
      <c r="E98" s="29">
        <v>41250</v>
      </c>
      <c r="F98" s="32">
        <v>2012</v>
      </c>
      <c r="G98" s="25" t="s">
        <v>70</v>
      </c>
      <c r="H98" s="9" t="s">
        <v>240</v>
      </c>
      <c r="I98" s="25" t="s">
        <v>328</v>
      </c>
      <c r="J98" s="25" t="s">
        <v>356</v>
      </c>
      <c r="K98" s="33">
        <v>100000</v>
      </c>
      <c r="L98" s="36">
        <v>178829</v>
      </c>
      <c r="M98" s="36">
        <v>178829</v>
      </c>
      <c r="N98" s="34">
        <v>173419</v>
      </c>
      <c r="O98" s="55">
        <f t="shared" si="4"/>
        <v>1.7341899999999999</v>
      </c>
      <c r="P98" s="7">
        <v>100</v>
      </c>
      <c r="Q98" s="33">
        <v>100000</v>
      </c>
      <c r="R98" s="33">
        <v>100000</v>
      </c>
      <c r="S98" s="33">
        <v>100000</v>
      </c>
      <c r="T98" s="59" t="s">
        <v>45</v>
      </c>
      <c r="U98" s="33">
        <v>500</v>
      </c>
      <c r="V98" s="33">
        <v>100000</v>
      </c>
      <c r="W98" s="34">
        <v>67500</v>
      </c>
      <c r="X98" s="34">
        <v>70957</v>
      </c>
      <c r="Y98" s="56">
        <f t="shared" si="3"/>
        <v>0.70957000000000003</v>
      </c>
      <c r="Z98" s="35"/>
      <c r="AA98" s="35"/>
      <c r="AB98" s="7"/>
      <c r="AC98" s="7"/>
      <c r="AD98" s="7"/>
      <c r="AE98" s="35"/>
      <c r="AF98" s="35"/>
      <c r="AG98" s="7"/>
      <c r="AH98" s="35"/>
      <c r="AI98" s="7"/>
      <c r="AJ98" s="57">
        <f t="shared" si="5"/>
        <v>0</v>
      </c>
      <c r="AK98" s="35"/>
      <c r="AL98" s="35"/>
      <c r="AM98" s="7"/>
      <c r="AN98" s="7"/>
      <c r="AO98" s="7"/>
      <c r="AP98" s="7"/>
      <c r="AQ98" s="7"/>
      <c r="AR98" s="7"/>
      <c r="AS98" s="7"/>
      <c r="AT98" s="7" t="s">
        <v>459</v>
      </c>
    </row>
    <row r="99" spans="1:46" ht="15" x14ac:dyDescent="0.25">
      <c r="A99" s="7"/>
      <c r="B99" s="25" t="s">
        <v>0</v>
      </c>
      <c r="C99" s="25" t="s">
        <v>138</v>
      </c>
      <c r="D99" s="29">
        <v>41159</v>
      </c>
      <c r="E99" s="29">
        <v>41455</v>
      </c>
      <c r="F99" s="32">
        <v>2012</v>
      </c>
      <c r="G99" s="25" t="s">
        <v>3</v>
      </c>
      <c r="H99" s="9" t="s">
        <v>167</v>
      </c>
      <c r="I99" s="25" t="s">
        <v>329</v>
      </c>
      <c r="J99" s="25" t="s">
        <v>357</v>
      </c>
      <c r="K99" s="33">
        <v>30800</v>
      </c>
      <c r="L99" s="36">
        <v>775716</v>
      </c>
      <c r="M99" s="34">
        <v>436613</v>
      </c>
      <c r="N99" s="34">
        <v>436243</v>
      </c>
      <c r="O99" s="55">
        <f t="shared" si="4"/>
        <v>14.163733766233767</v>
      </c>
      <c r="P99" s="7">
        <v>58</v>
      </c>
      <c r="Q99" s="33">
        <v>30800</v>
      </c>
      <c r="R99" s="33">
        <v>30800</v>
      </c>
      <c r="S99" s="33">
        <v>30800</v>
      </c>
      <c r="T99" s="59" t="s">
        <v>45</v>
      </c>
      <c r="U99" s="33">
        <v>550</v>
      </c>
      <c r="V99" s="33">
        <v>30800</v>
      </c>
      <c r="W99" s="34">
        <v>31699</v>
      </c>
      <c r="X99" s="34">
        <v>64617</v>
      </c>
      <c r="Y99" s="56">
        <f t="shared" si="3"/>
        <v>2.0979545454545456</v>
      </c>
      <c r="Z99" s="35"/>
      <c r="AA99" s="35"/>
      <c r="AB99" s="7"/>
      <c r="AC99" s="7"/>
      <c r="AD99" s="7" t="s">
        <v>45</v>
      </c>
      <c r="AE99" s="35">
        <v>8800</v>
      </c>
      <c r="AF99" s="35"/>
      <c r="AG99" s="7"/>
      <c r="AH99" s="35"/>
      <c r="AI99" s="7"/>
      <c r="AJ99" s="57">
        <f t="shared" si="5"/>
        <v>0</v>
      </c>
      <c r="AK99" s="35"/>
      <c r="AL99" s="35"/>
      <c r="AM99" s="7"/>
      <c r="AN99" s="7"/>
      <c r="AO99" s="7"/>
      <c r="AP99" s="7"/>
      <c r="AQ99" s="7"/>
      <c r="AR99" s="7"/>
      <c r="AS99" s="7"/>
      <c r="AT99" s="7" t="s">
        <v>446</v>
      </c>
    </row>
    <row r="100" spans="1:46" ht="15" x14ac:dyDescent="0.25">
      <c r="A100" s="7"/>
      <c r="B100" s="28" t="s">
        <v>226</v>
      </c>
      <c r="C100" s="25" t="s">
        <v>134</v>
      </c>
      <c r="D100" s="29">
        <v>41166</v>
      </c>
      <c r="E100" s="29">
        <v>41257</v>
      </c>
      <c r="F100" s="32">
        <v>2012</v>
      </c>
      <c r="G100" s="25" t="s">
        <v>152</v>
      </c>
      <c r="H100" s="9" t="s">
        <v>241</v>
      </c>
      <c r="I100" s="25" t="s">
        <v>330</v>
      </c>
      <c r="J100" s="25" t="s">
        <v>356</v>
      </c>
      <c r="K100" s="33">
        <v>11600</v>
      </c>
      <c r="L100" s="36">
        <v>272817</v>
      </c>
      <c r="M100" s="34">
        <v>165669</v>
      </c>
      <c r="N100" s="34">
        <v>123842</v>
      </c>
      <c r="O100" s="55">
        <f t="shared" si="4"/>
        <v>10.67603448275862</v>
      </c>
      <c r="P100" s="7">
        <v>100</v>
      </c>
      <c r="Q100" s="35">
        <v>5750</v>
      </c>
      <c r="R100" s="35">
        <v>5750</v>
      </c>
      <c r="S100" s="35">
        <v>5750</v>
      </c>
      <c r="T100" s="59" t="s">
        <v>46</v>
      </c>
      <c r="U100" s="7"/>
      <c r="V100" s="35">
        <v>5750</v>
      </c>
      <c r="W100" s="34">
        <v>25807</v>
      </c>
      <c r="X100" s="7">
        <v>985</v>
      </c>
      <c r="Y100" s="56">
        <f t="shared" si="3"/>
        <v>0.17130434782608694</v>
      </c>
      <c r="Z100" s="35"/>
      <c r="AA100" s="35"/>
      <c r="AB100" s="7"/>
      <c r="AC100" s="7"/>
      <c r="AD100" s="7"/>
      <c r="AE100" s="35">
        <v>1177</v>
      </c>
      <c r="AF100" s="35"/>
      <c r="AG100" s="7"/>
      <c r="AH100" s="35"/>
      <c r="AI100" s="7"/>
      <c r="AJ100" s="57">
        <f t="shared" si="5"/>
        <v>0</v>
      </c>
      <c r="AK100" s="35"/>
      <c r="AL100" s="35"/>
      <c r="AM100" s="7"/>
      <c r="AN100" s="7"/>
      <c r="AO100" s="7"/>
      <c r="AP100" s="7"/>
      <c r="AQ100" s="7"/>
      <c r="AR100" s="7"/>
      <c r="AS100" s="7"/>
      <c r="AT100" s="7" t="s">
        <v>447</v>
      </c>
    </row>
    <row r="101" spans="1:46" ht="15" x14ac:dyDescent="0.25">
      <c r="A101" s="7"/>
      <c r="B101" s="25" t="s">
        <v>111</v>
      </c>
      <c r="C101" s="25" t="s">
        <v>229</v>
      </c>
      <c r="D101" s="29">
        <v>41176</v>
      </c>
      <c r="E101" s="29">
        <v>41237</v>
      </c>
      <c r="F101" s="32">
        <v>2012</v>
      </c>
      <c r="G101" s="25" t="s">
        <v>3</v>
      </c>
      <c r="H101" s="9" t="s">
        <v>167</v>
      </c>
      <c r="I101" s="25" t="s">
        <v>331</v>
      </c>
      <c r="J101" s="25" t="s">
        <v>356</v>
      </c>
      <c r="K101" s="33">
        <v>800</v>
      </c>
      <c r="L101" s="36">
        <v>83656</v>
      </c>
      <c r="M101" s="36">
        <v>83656</v>
      </c>
      <c r="N101" s="36">
        <v>83656</v>
      </c>
      <c r="O101" s="55">
        <f t="shared" si="4"/>
        <v>104.57</v>
      </c>
      <c r="P101" s="7">
        <v>100</v>
      </c>
      <c r="Q101" s="35"/>
      <c r="R101" s="35"/>
      <c r="S101" s="35"/>
      <c r="T101" s="59" t="s">
        <v>46</v>
      </c>
      <c r="U101" s="7"/>
      <c r="V101" s="35"/>
      <c r="W101" s="35"/>
      <c r="X101" s="7"/>
      <c r="Y101" s="56"/>
      <c r="Z101" s="35"/>
      <c r="AA101" s="35"/>
      <c r="AB101" s="7"/>
      <c r="AC101" s="7"/>
      <c r="AD101" s="7"/>
      <c r="AE101" s="35"/>
      <c r="AF101" s="35"/>
      <c r="AG101" s="7"/>
      <c r="AH101" s="35"/>
      <c r="AI101" s="7"/>
      <c r="AJ101" s="57">
        <f t="shared" si="5"/>
        <v>0</v>
      </c>
      <c r="AK101" s="35"/>
      <c r="AL101" s="35"/>
      <c r="AM101" s="7"/>
      <c r="AN101" s="7"/>
      <c r="AO101" s="7"/>
      <c r="AP101" s="7"/>
      <c r="AQ101" s="7"/>
      <c r="AR101" s="7"/>
      <c r="AS101" s="7"/>
      <c r="AT101" s="7" t="s">
        <v>371</v>
      </c>
    </row>
    <row r="102" spans="1:46" ht="15" x14ac:dyDescent="0.25">
      <c r="A102" s="7"/>
      <c r="B102" s="25" t="s">
        <v>74</v>
      </c>
      <c r="C102" s="25" t="s">
        <v>136</v>
      </c>
      <c r="D102" s="29">
        <v>41176</v>
      </c>
      <c r="E102" s="29">
        <v>41267</v>
      </c>
      <c r="F102" s="32">
        <v>2012</v>
      </c>
      <c r="G102" s="25" t="s">
        <v>231</v>
      </c>
      <c r="H102" s="9" t="s">
        <v>169</v>
      </c>
      <c r="I102" s="25" t="s">
        <v>182</v>
      </c>
      <c r="J102" s="25" t="s">
        <v>356</v>
      </c>
      <c r="K102" s="33">
        <v>3000</v>
      </c>
      <c r="L102" s="36">
        <v>102000</v>
      </c>
      <c r="M102" s="36">
        <v>102000</v>
      </c>
      <c r="N102" s="34">
        <v>86812</v>
      </c>
      <c r="O102" s="55">
        <f t="shared" si="4"/>
        <v>28.937333333333335</v>
      </c>
      <c r="P102" s="7">
        <v>100</v>
      </c>
      <c r="Q102" s="35"/>
      <c r="R102" s="35"/>
      <c r="S102" s="35"/>
      <c r="T102" s="59" t="s">
        <v>46</v>
      </c>
      <c r="U102" s="7"/>
      <c r="V102" s="35"/>
      <c r="W102" s="34">
        <v>3728</v>
      </c>
      <c r="X102" s="34">
        <v>13029</v>
      </c>
      <c r="Y102" s="56"/>
      <c r="Z102" s="35"/>
      <c r="AA102" s="35"/>
      <c r="AB102" s="7">
        <v>753</v>
      </c>
      <c r="AC102" s="7"/>
      <c r="AD102" s="7"/>
      <c r="AE102" s="35"/>
      <c r="AF102" s="35"/>
      <c r="AG102" s="7"/>
      <c r="AH102" s="35"/>
      <c r="AI102" s="7"/>
      <c r="AJ102" s="57">
        <f t="shared" si="5"/>
        <v>0</v>
      </c>
      <c r="AK102" s="34">
        <v>11370</v>
      </c>
      <c r="AL102" s="35"/>
      <c r="AM102" s="7"/>
      <c r="AN102" s="7"/>
      <c r="AO102" s="7"/>
      <c r="AP102" s="7"/>
      <c r="AQ102" s="7"/>
      <c r="AR102" s="7"/>
      <c r="AS102" s="7"/>
      <c r="AT102" s="7" t="s">
        <v>371</v>
      </c>
    </row>
    <row r="103" spans="1:46" ht="15" x14ac:dyDescent="0.25">
      <c r="A103" s="7"/>
      <c r="B103" s="25" t="s">
        <v>65</v>
      </c>
      <c r="C103" s="25" t="s">
        <v>138</v>
      </c>
      <c r="D103" s="29">
        <v>41176</v>
      </c>
      <c r="E103" s="29">
        <v>41639</v>
      </c>
      <c r="F103" s="32">
        <v>2012</v>
      </c>
      <c r="G103" s="25" t="s">
        <v>3</v>
      </c>
      <c r="H103" s="9" t="s">
        <v>167</v>
      </c>
      <c r="I103" s="25" t="s">
        <v>332</v>
      </c>
      <c r="J103" s="25" t="s">
        <v>357</v>
      </c>
      <c r="K103" s="33">
        <v>50000</v>
      </c>
      <c r="L103" s="34">
        <v>3907135</v>
      </c>
      <c r="M103" s="34">
        <v>3857624</v>
      </c>
      <c r="N103" s="34">
        <v>3236610</v>
      </c>
      <c r="O103" s="55">
        <f t="shared" si="4"/>
        <v>64.732200000000006</v>
      </c>
      <c r="P103" s="7">
        <v>100</v>
      </c>
      <c r="Q103" s="35">
        <v>10000</v>
      </c>
      <c r="R103" s="35">
        <v>5000</v>
      </c>
      <c r="S103" s="35">
        <v>10000</v>
      </c>
      <c r="T103" s="59" t="s">
        <v>46</v>
      </c>
      <c r="U103" s="35">
        <v>70</v>
      </c>
      <c r="V103" s="35">
        <v>3870</v>
      </c>
      <c r="W103" s="34">
        <v>301022</v>
      </c>
      <c r="X103" s="34">
        <v>240471</v>
      </c>
      <c r="Y103" s="56">
        <f t="shared" si="3"/>
        <v>24.0471</v>
      </c>
      <c r="Z103" s="35">
        <v>3870</v>
      </c>
      <c r="AA103" s="35"/>
      <c r="AB103" s="7"/>
      <c r="AC103" s="7"/>
      <c r="AD103" s="7"/>
      <c r="AE103" s="35"/>
      <c r="AF103" s="35"/>
      <c r="AG103" s="7"/>
      <c r="AH103" s="35"/>
      <c r="AI103" s="7"/>
      <c r="AJ103" s="57">
        <f t="shared" si="5"/>
        <v>3870</v>
      </c>
      <c r="AK103" s="34">
        <v>34320</v>
      </c>
      <c r="AL103" s="35">
        <v>1226</v>
      </c>
      <c r="AM103" s="7"/>
      <c r="AN103" s="7"/>
      <c r="AO103" s="7"/>
      <c r="AP103" s="7"/>
      <c r="AQ103" s="7"/>
      <c r="AR103" s="7"/>
      <c r="AS103" s="7"/>
      <c r="AT103" s="7" t="s">
        <v>458</v>
      </c>
    </row>
    <row r="104" spans="1:46" ht="15" x14ac:dyDescent="0.25">
      <c r="A104" s="7"/>
      <c r="B104" s="26" t="s">
        <v>223</v>
      </c>
      <c r="C104" s="25" t="s">
        <v>138</v>
      </c>
      <c r="D104" s="29">
        <v>41179</v>
      </c>
      <c r="E104" s="29">
        <v>41270</v>
      </c>
      <c r="F104" s="32">
        <v>2012</v>
      </c>
      <c r="G104" s="25" t="s">
        <v>3</v>
      </c>
      <c r="H104" s="9" t="s">
        <v>167</v>
      </c>
      <c r="I104" s="25" t="s">
        <v>333</v>
      </c>
      <c r="J104" s="25" t="s">
        <v>356</v>
      </c>
      <c r="K104" s="33">
        <v>13700</v>
      </c>
      <c r="L104" s="36">
        <v>298830</v>
      </c>
      <c r="M104" s="36">
        <v>298830</v>
      </c>
      <c r="N104" s="36">
        <v>297210</v>
      </c>
      <c r="O104" s="55">
        <f t="shared" si="4"/>
        <v>21.694160583941606</v>
      </c>
      <c r="P104" s="7">
        <v>100</v>
      </c>
      <c r="Q104" s="33">
        <v>13700</v>
      </c>
      <c r="R104" s="33">
        <v>13700</v>
      </c>
      <c r="S104" s="33">
        <v>13700</v>
      </c>
      <c r="T104" s="59" t="s">
        <v>46</v>
      </c>
      <c r="U104" s="33">
        <v>20</v>
      </c>
      <c r="V104" s="33">
        <v>13700</v>
      </c>
      <c r="W104" s="34">
        <v>11214</v>
      </c>
      <c r="X104" s="33">
        <v>11251</v>
      </c>
      <c r="Y104" s="56">
        <f t="shared" si="3"/>
        <v>0.8212408759124088</v>
      </c>
      <c r="Z104" s="35"/>
      <c r="AA104" s="35"/>
      <c r="AB104" s="7"/>
      <c r="AC104" s="7"/>
      <c r="AD104" s="7"/>
      <c r="AE104" s="35"/>
      <c r="AF104" s="35"/>
      <c r="AG104" s="7"/>
      <c r="AH104" s="35"/>
      <c r="AI104" s="7"/>
      <c r="AJ104" s="57">
        <f t="shared" si="5"/>
        <v>0</v>
      </c>
      <c r="AK104" s="35"/>
      <c r="AL104" s="35"/>
      <c r="AM104" s="7"/>
      <c r="AN104" s="7"/>
      <c r="AO104" s="7"/>
      <c r="AP104" s="7"/>
      <c r="AQ104" s="7"/>
      <c r="AR104" s="7"/>
      <c r="AS104" s="7"/>
      <c r="AT104" s="7" t="s">
        <v>457</v>
      </c>
    </row>
    <row r="105" spans="1:46" ht="15" x14ac:dyDescent="0.25">
      <c r="A105" s="7"/>
      <c r="B105" s="25" t="s">
        <v>142</v>
      </c>
      <c r="C105" s="25" t="s">
        <v>136</v>
      </c>
      <c r="D105" s="29">
        <v>41180</v>
      </c>
      <c r="E105" s="29">
        <v>41271</v>
      </c>
      <c r="F105" s="32">
        <v>2012</v>
      </c>
      <c r="G105" s="25" t="s">
        <v>118</v>
      </c>
      <c r="H105" s="9" t="s">
        <v>241</v>
      </c>
      <c r="I105" s="25" t="s">
        <v>184</v>
      </c>
      <c r="J105" s="25" t="s">
        <v>356</v>
      </c>
      <c r="K105" s="33">
        <v>3755</v>
      </c>
      <c r="L105" s="36">
        <v>221989</v>
      </c>
      <c r="M105" s="36">
        <v>221989</v>
      </c>
      <c r="N105" s="34">
        <v>101856</v>
      </c>
      <c r="O105" s="55">
        <f t="shared" si="4"/>
        <v>27.125432756324901</v>
      </c>
      <c r="P105" s="7">
        <v>100</v>
      </c>
      <c r="Q105" s="35"/>
      <c r="R105" s="35"/>
      <c r="S105" s="35"/>
      <c r="T105" s="59" t="s">
        <v>46</v>
      </c>
      <c r="U105" s="7">
        <v>100</v>
      </c>
      <c r="V105" s="35"/>
      <c r="W105" s="35"/>
      <c r="X105" s="7"/>
      <c r="Y105" s="56"/>
      <c r="Z105" s="35">
        <v>14920</v>
      </c>
      <c r="AA105" s="35"/>
      <c r="AB105" s="7"/>
      <c r="AC105" s="7"/>
      <c r="AD105" s="7"/>
      <c r="AE105" s="35"/>
      <c r="AF105" s="35"/>
      <c r="AG105" s="7"/>
      <c r="AH105" s="35"/>
      <c r="AI105" s="7"/>
      <c r="AJ105" s="57">
        <f t="shared" si="5"/>
        <v>14920</v>
      </c>
      <c r="AK105" s="35"/>
      <c r="AL105" s="35"/>
      <c r="AM105" s="7"/>
      <c r="AN105" s="7"/>
      <c r="AO105" s="7"/>
      <c r="AP105" s="7"/>
      <c r="AQ105" s="7"/>
      <c r="AR105" s="7"/>
      <c r="AS105" s="7"/>
      <c r="AT105" s="7" t="s">
        <v>456</v>
      </c>
    </row>
    <row r="106" spans="1:46" ht="15" x14ac:dyDescent="0.25">
      <c r="A106" s="7"/>
      <c r="B106" s="25" t="s">
        <v>95</v>
      </c>
      <c r="C106" s="25" t="s">
        <v>138</v>
      </c>
      <c r="D106" s="29">
        <v>41194</v>
      </c>
      <c r="E106" s="29">
        <v>41286</v>
      </c>
      <c r="F106" s="32">
        <v>2012</v>
      </c>
      <c r="G106" s="25" t="s">
        <v>3</v>
      </c>
      <c r="H106" s="9" t="s">
        <v>167</v>
      </c>
      <c r="I106" s="25" t="s">
        <v>334</v>
      </c>
      <c r="J106" s="25" t="s">
        <v>356</v>
      </c>
      <c r="K106" s="33">
        <v>10000</v>
      </c>
      <c r="L106" s="36">
        <v>259449</v>
      </c>
      <c r="M106" s="36">
        <v>259449</v>
      </c>
      <c r="N106" s="34">
        <v>134420</v>
      </c>
      <c r="O106" s="55">
        <f t="shared" si="4"/>
        <v>13.442</v>
      </c>
      <c r="P106" s="7">
        <v>100</v>
      </c>
      <c r="Q106" s="35">
        <v>11000</v>
      </c>
      <c r="R106" s="35">
        <v>11000</v>
      </c>
      <c r="S106" s="35">
        <v>11000</v>
      </c>
      <c r="T106" s="59" t="s">
        <v>46</v>
      </c>
      <c r="U106" s="35">
        <v>100</v>
      </c>
      <c r="V106" s="35">
        <v>11000</v>
      </c>
      <c r="W106" s="34">
        <v>22510</v>
      </c>
      <c r="X106" s="34">
        <v>22317</v>
      </c>
      <c r="Y106" s="56">
        <f t="shared" si="3"/>
        <v>2.0288181818181816</v>
      </c>
      <c r="Z106" s="35"/>
      <c r="AA106" s="35">
        <v>10000</v>
      </c>
      <c r="AB106" s="7"/>
      <c r="AC106" s="7"/>
      <c r="AD106" s="7"/>
      <c r="AE106" s="35"/>
      <c r="AF106" s="35"/>
      <c r="AG106" s="7"/>
      <c r="AH106" s="35"/>
      <c r="AI106" s="7"/>
      <c r="AJ106" s="57">
        <f t="shared" si="5"/>
        <v>10000</v>
      </c>
      <c r="AK106" s="35"/>
      <c r="AL106" s="35"/>
      <c r="AM106" s="7"/>
      <c r="AN106" s="7"/>
      <c r="AO106" s="7"/>
      <c r="AP106" s="7"/>
      <c r="AQ106" s="7"/>
      <c r="AR106" s="7"/>
      <c r="AS106" s="7"/>
      <c r="AT106" s="7" t="s">
        <v>455</v>
      </c>
    </row>
    <row r="107" spans="1:46" ht="15" x14ac:dyDescent="0.25">
      <c r="A107" s="7"/>
      <c r="B107" s="25" t="s">
        <v>62</v>
      </c>
      <c r="C107" s="25" t="s">
        <v>138</v>
      </c>
      <c r="D107" s="29">
        <v>41194</v>
      </c>
      <c r="E107" s="29">
        <v>41486</v>
      </c>
      <c r="F107" s="32">
        <v>2012</v>
      </c>
      <c r="G107" s="25" t="s">
        <v>230</v>
      </c>
      <c r="H107" s="9" t="s">
        <v>175</v>
      </c>
      <c r="I107" s="25" t="s">
        <v>335</v>
      </c>
      <c r="J107" s="25" t="s">
        <v>357</v>
      </c>
      <c r="K107" s="33">
        <v>8000</v>
      </c>
      <c r="L107" s="36">
        <v>1119000</v>
      </c>
      <c r="M107" s="34">
        <v>377056</v>
      </c>
      <c r="N107" s="34">
        <v>314853</v>
      </c>
      <c r="O107" s="55">
        <f t="shared" si="4"/>
        <v>39.356625000000001</v>
      </c>
      <c r="P107" s="7">
        <v>34</v>
      </c>
      <c r="Q107" s="35"/>
      <c r="R107" s="35"/>
      <c r="S107" s="35"/>
      <c r="T107" s="59" t="s">
        <v>46</v>
      </c>
      <c r="U107" s="7">
        <v>200</v>
      </c>
      <c r="V107" s="35"/>
      <c r="W107" s="35"/>
      <c r="X107" s="7"/>
      <c r="Y107" s="56"/>
      <c r="Z107" s="35"/>
      <c r="AA107" s="35"/>
      <c r="AB107" s="7"/>
      <c r="AC107" s="7"/>
      <c r="AD107" s="7"/>
      <c r="AE107" s="35"/>
      <c r="AF107" s="35"/>
      <c r="AG107" s="7"/>
      <c r="AH107" s="35"/>
      <c r="AI107" s="7"/>
      <c r="AJ107" s="57">
        <f t="shared" si="5"/>
        <v>0</v>
      </c>
      <c r="AK107" s="35"/>
      <c r="AL107" s="35"/>
      <c r="AM107" s="7"/>
      <c r="AN107" s="7"/>
      <c r="AO107" s="7"/>
      <c r="AP107" s="7"/>
      <c r="AQ107" s="7"/>
      <c r="AR107" s="7"/>
      <c r="AS107" s="7"/>
      <c r="AT107" s="7" t="s">
        <v>454</v>
      </c>
    </row>
    <row r="108" spans="1:46" ht="15" x14ac:dyDescent="0.25">
      <c r="A108" s="7"/>
      <c r="B108" s="25" t="s">
        <v>4</v>
      </c>
      <c r="C108" s="25" t="s">
        <v>134</v>
      </c>
      <c r="D108" s="29">
        <v>41199</v>
      </c>
      <c r="E108" s="29">
        <v>41322</v>
      </c>
      <c r="F108" s="32">
        <v>2012</v>
      </c>
      <c r="G108" s="25" t="s">
        <v>147</v>
      </c>
      <c r="H108" s="9" t="s">
        <v>241</v>
      </c>
      <c r="I108" s="25" t="s">
        <v>193</v>
      </c>
      <c r="J108" s="25" t="s">
        <v>356</v>
      </c>
      <c r="K108" s="33">
        <v>25000</v>
      </c>
      <c r="L108" s="36">
        <v>292693</v>
      </c>
      <c r="M108" s="36">
        <v>292693</v>
      </c>
      <c r="N108" s="7">
        <v>9869</v>
      </c>
      <c r="O108" s="55">
        <f t="shared" si="4"/>
        <v>0.39476</v>
      </c>
      <c r="P108" s="7">
        <v>100</v>
      </c>
      <c r="Q108" s="35"/>
      <c r="R108" s="35"/>
      <c r="S108" s="35"/>
      <c r="T108" s="59" t="s">
        <v>46</v>
      </c>
      <c r="U108" s="7"/>
      <c r="V108" s="35"/>
      <c r="W108" s="35"/>
      <c r="X108" s="7"/>
      <c r="Y108" s="56"/>
      <c r="Z108" s="35"/>
      <c r="AA108" s="35"/>
      <c r="AB108" s="7"/>
      <c r="AC108" s="7"/>
      <c r="AD108" s="7"/>
      <c r="AE108" s="35"/>
      <c r="AF108" s="35"/>
      <c r="AG108" s="7"/>
      <c r="AH108" s="35"/>
      <c r="AI108" s="7"/>
      <c r="AJ108" s="57">
        <f t="shared" si="5"/>
        <v>0</v>
      </c>
      <c r="AK108" s="35"/>
      <c r="AL108" s="35"/>
      <c r="AM108" s="7"/>
      <c r="AN108" s="7"/>
      <c r="AO108" s="7"/>
      <c r="AP108" s="7"/>
      <c r="AQ108" s="7"/>
      <c r="AR108" s="7"/>
      <c r="AS108" s="7"/>
      <c r="AT108" s="7" t="s">
        <v>448</v>
      </c>
    </row>
    <row r="109" spans="1:46" ht="15" x14ac:dyDescent="0.25">
      <c r="A109" s="7"/>
      <c r="B109" s="25" t="s">
        <v>63</v>
      </c>
      <c r="C109" s="25" t="s">
        <v>138</v>
      </c>
      <c r="D109" s="29">
        <v>41199</v>
      </c>
      <c r="E109" s="29">
        <v>41472</v>
      </c>
      <c r="F109" s="32">
        <v>2012</v>
      </c>
      <c r="G109" s="25" t="s">
        <v>230</v>
      </c>
      <c r="H109" s="9" t="s">
        <v>175</v>
      </c>
      <c r="I109" s="25" t="s">
        <v>336</v>
      </c>
      <c r="J109" s="25" t="s">
        <v>357</v>
      </c>
      <c r="K109" s="33">
        <v>17500</v>
      </c>
      <c r="L109" s="34">
        <v>621786</v>
      </c>
      <c r="M109" s="34">
        <v>620842</v>
      </c>
      <c r="N109" s="34">
        <v>611893</v>
      </c>
      <c r="O109" s="55">
        <f t="shared" si="4"/>
        <v>34.965314285714285</v>
      </c>
      <c r="P109" s="7">
        <v>100</v>
      </c>
      <c r="Q109" s="35"/>
      <c r="R109" s="35"/>
      <c r="S109" s="35"/>
      <c r="T109" s="59" t="s">
        <v>46</v>
      </c>
      <c r="U109" s="7">
        <v>100</v>
      </c>
      <c r="V109" s="35"/>
      <c r="W109" s="34">
        <v>10800</v>
      </c>
      <c r="X109" s="7"/>
      <c r="Y109" s="56"/>
      <c r="Z109" s="35"/>
      <c r="AA109" s="35">
        <v>17500</v>
      </c>
      <c r="AB109" s="7">
        <v>100</v>
      </c>
      <c r="AC109" s="7" t="s">
        <v>45</v>
      </c>
      <c r="AD109" s="7" t="s">
        <v>45</v>
      </c>
      <c r="AE109" s="35"/>
      <c r="AF109" s="35"/>
      <c r="AG109" s="7"/>
      <c r="AH109" s="35"/>
      <c r="AI109" s="7"/>
      <c r="AJ109" s="57">
        <f>SUM(Z110,AA109,AH110)</f>
        <v>17500</v>
      </c>
      <c r="AK109" s="35"/>
      <c r="AL109" s="35"/>
      <c r="AM109" s="7"/>
      <c r="AN109" s="7"/>
      <c r="AO109" s="7"/>
      <c r="AP109" s="7"/>
      <c r="AQ109" s="7"/>
      <c r="AR109" s="7"/>
      <c r="AS109" s="7"/>
      <c r="AT109" s="7" t="s">
        <v>453</v>
      </c>
    </row>
    <row r="110" spans="1:46" ht="15" x14ac:dyDescent="0.25">
      <c r="A110" s="7"/>
      <c r="B110" s="26" t="s">
        <v>80</v>
      </c>
      <c r="C110" s="25" t="s">
        <v>134</v>
      </c>
      <c r="D110" s="29">
        <v>41210</v>
      </c>
      <c r="E110" s="29">
        <v>41217</v>
      </c>
      <c r="F110" s="32">
        <v>2012</v>
      </c>
      <c r="G110" s="25" t="s">
        <v>152</v>
      </c>
      <c r="H110" s="9" t="s">
        <v>241</v>
      </c>
      <c r="I110" s="25" t="s">
        <v>208</v>
      </c>
      <c r="J110" s="25" t="s">
        <v>356</v>
      </c>
      <c r="K110" s="33"/>
      <c r="L110" s="36">
        <v>20874</v>
      </c>
      <c r="M110" s="36">
        <v>20874</v>
      </c>
      <c r="N110" s="7">
        <v>717</v>
      </c>
      <c r="O110" s="55" t="e">
        <f t="shared" si="4"/>
        <v>#DIV/0!</v>
      </c>
      <c r="P110" s="7">
        <v>100</v>
      </c>
      <c r="Q110" s="35"/>
      <c r="R110" s="35"/>
      <c r="S110" s="35"/>
      <c r="T110" s="59" t="s">
        <v>46</v>
      </c>
      <c r="U110" s="7"/>
      <c r="V110" s="35"/>
      <c r="W110" s="35"/>
      <c r="X110" s="7"/>
      <c r="Y110" s="56"/>
      <c r="Z110" s="35"/>
      <c r="AA110" s="35"/>
      <c r="AB110" s="7"/>
      <c r="AC110" s="7"/>
      <c r="AD110" s="7"/>
      <c r="AE110" s="35"/>
      <c r="AF110" s="35"/>
      <c r="AG110" s="7"/>
      <c r="AH110" s="35"/>
      <c r="AI110" s="7"/>
      <c r="AJ110" s="7"/>
      <c r="AK110" s="35"/>
      <c r="AL110" s="35"/>
      <c r="AM110" s="7"/>
      <c r="AN110" s="7"/>
      <c r="AO110" s="7"/>
      <c r="AP110" s="7"/>
      <c r="AQ110" s="7"/>
      <c r="AR110" s="7"/>
      <c r="AS110" s="7"/>
      <c r="AT110" s="7" t="s">
        <v>209</v>
      </c>
    </row>
    <row r="111" spans="1:46" ht="15" x14ac:dyDescent="0.25">
      <c r="A111" s="7"/>
      <c r="B111" s="25" t="s">
        <v>90</v>
      </c>
      <c r="C111" s="25" t="s">
        <v>136</v>
      </c>
      <c r="D111" s="29">
        <v>41210</v>
      </c>
      <c r="E111" s="29">
        <v>41578</v>
      </c>
      <c r="F111" s="32">
        <v>2012</v>
      </c>
      <c r="G111" s="25" t="s">
        <v>239</v>
      </c>
      <c r="H111" s="9" t="s">
        <v>241</v>
      </c>
      <c r="I111" s="25" t="s">
        <v>337</v>
      </c>
      <c r="J111" s="25" t="s">
        <v>357</v>
      </c>
      <c r="K111" s="33">
        <v>175000</v>
      </c>
      <c r="L111" s="36">
        <v>5765954</v>
      </c>
      <c r="M111" s="34">
        <v>5608369</v>
      </c>
      <c r="N111" s="34">
        <v>5242723</v>
      </c>
      <c r="O111" s="55">
        <f t="shared" si="4"/>
        <v>29.958417142857144</v>
      </c>
      <c r="P111" s="7">
        <v>94</v>
      </c>
      <c r="Q111" s="35">
        <v>25000</v>
      </c>
      <c r="R111" s="35">
        <v>25000</v>
      </c>
      <c r="S111" s="35">
        <v>25000</v>
      </c>
      <c r="T111" s="59" t="s">
        <v>46</v>
      </c>
      <c r="U111" s="7"/>
      <c r="V111" s="35">
        <v>50000</v>
      </c>
      <c r="W111" s="34">
        <v>123084</v>
      </c>
      <c r="X111" s="34">
        <v>118065</v>
      </c>
      <c r="Y111" s="56">
        <f t="shared" si="3"/>
        <v>4.7225999999999999</v>
      </c>
      <c r="Z111" s="35"/>
      <c r="AA111" s="35"/>
      <c r="AB111" s="7">
        <v>2000</v>
      </c>
      <c r="AC111" s="7"/>
      <c r="AD111" s="7"/>
      <c r="AE111" s="35">
        <v>20000</v>
      </c>
      <c r="AF111" s="35"/>
      <c r="AG111" s="7"/>
      <c r="AH111" s="35"/>
      <c r="AI111" s="7"/>
      <c r="AJ111" s="57">
        <f t="shared" si="5"/>
        <v>0</v>
      </c>
      <c r="AK111" s="35"/>
      <c r="AL111" s="35"/>
      <c r="AM111" s="7"/>
      <c r="AN111" s="7"/>
      <c r="AO111" s="7"/>
      <c r="AP111" s="7"/>
      <c r="AQ111" s="7"/>
      <c r="AR111" s="7"/>
      <c r="AS111" s="7"/>
      <c r="AT111" s="7" t="s">
        <v>452</v>
      </c>
    </row>
    <row r="112" spans="1:46" ht="15" x14ac:dyDescent="0.25">
      <c r="A112" s="7"/>
      <c r="B112" s="25" t="s">
        <v>112</v>
      </c>
      <c r="C112" s="25" t="s">
        <v>136</v>
      </c>
      <c r="D112" s="29">
        <v>41212</v>
      </c>
      <c r="E112" s="29">
        <v>41608</v>
      </c>
      <c r="F112" s="32">
        <v>2012</v>
      </c>
      <c r="G112" s="25" t="s">
        <v>239</v>
      </c>
      <c r="H112" s="9" t="s">
        <v>241</v>
      </c>
      <c r="I112" s="25" t="s">
        <v>173</v>
      </c>
      <c r="J112" s="25" t="s">
        <v>357</v>
      </c>
      <c r="K112" s="44">
        <v>17000</v>
      </c>
      <c r="L112" s="36">
        <v>605464</v>
      </c>
      <c r="M112" s="34">
        <v>615397</v>
      </c>
      <c r="N112" s="34">
        <v>553805</v>
      </c>
      <c r="O112" s="55">
        <f t="shared" si="4"/>
        <v>32.576764705882354</v>
      </c>
      <c r="P112" s="7">
        <v>100</v>
      </c>
      <c r="Q112" s="35"/>
      <c r="R112" s="35"/>
      <c r="S112" s="35"/>
      <c r="T112" s="59" t="s">
        <v>46</v>
      </c>
      <c r="U112" s="7">
        <v>30</v>
      </c>
      <c r="V112" s="35"/>
      <c r="W112" s="34">
        <v>46785</v>
      </c>
      <c r="X112" s="34">
        <v>45773</v>
      </c>
      <c r="Y112" s="56"/>
      <c r="Z112" s="34">
        <v>289261</v>
      </c>
      <c r="AA112" s="35"/>
      <c r="AB112" s="7">
        <v>120</v>
      </c>
      <c r="AC112" s="7"/>
      <c r="AD112" s="7" t="s">
        <v>45</v>
      </c>
      <c r="AE112" s="35">
        <v>20</v>
      </c>
      <c r="AF112" s="35"/>
      <c r="AG112" s="7"/>
      <c r="AH112" s="35"/>
      <c r="AI112" s="7"/>
      <c r="AJ112" s="57">
        <f t="shared" si="5"/>
        <v>289261</v>
      </c>
      <c r="AK112" s="35"/>
      <c r="AL112" s="35"/>
      <c r="AM112" s="7"/>
      <c r="AN112" s="7"/>
      <c r="AO112" s="7"/>
      <c r="AP112" s="7"/>
      <c r="AQ112" s="7"/>
      <c r="AR112" s="7"/>
      <c r="AS112" s="7"/>
      <c r="AT112" s="7" t="s">
        <v>451</v>
      </c>
    </row>
    <row r="113" spans="1:46" ht="15" x14ac:dyDescent="0.25">
      <c r="A113" s="7"/>
      <c r="B113" s="25" t="s">
        <v>9</v>
      </c>
      <c r="C113" s="25" t="s">
        <v>136</v>
      </c>
      <c r="D113" s="29">
        <v>41213</v>
      </c>
      <c r="E113" s="29">
        <v>41698</v>
      </c>
      <c r="F113" s="32">
        <v>2012</v>
      </c>
      <c r="G113" s="25" t="s">
        <v>239</v>
      </c>
      <c r="H113" s="9" t="s">
        <v>241</v>
      </c>
      <c r="I113" s="25" t="s">
        <v>338</v>
      </c>
      <c r="J113" s="25" t="s">
        <v>357</v>
      </c>
      <c r="K113" s="33">
        <v>40000</v>
      </c>
      <c r="L113" s="34">
        <v>4227003</v>
      </c>
      <c r="M113" s="34">
        <v>4226472</v>
      </c>
      <c r="N113" s="34">
        <v>4226473</v>
      </c>
      <c r="O113" s="55">
        <f t="shared" si="4"/>
        <v>105.66182499999999</v>
      </c>
      <c r="P113" s="7">
        <v>100</v>
      </c>
      <c r="Q113" s="35">
        <v>20000</v>
      </c>
      <c r="R113" s="35">
        <v>20000</v>
      </c>
      <c r="S113" s="35">
        <v>20000</v>
      </c>
      <c r="T113" s="59" t="s">
        <v>46</v>
      </c>
      <c r="U113" s="7"/>
      <c r="V113" s="35">
        <v>20000</v>
      </c>
      <c r="W113" s="34">
        <v>317931</v>
      </c>
      <c r="X113" s="34">
        <v>208831</v>
      </c>
      <c r="Y113" s="56">
        <f t="shared" si="3"/>
        <v>10.441549999999999</v>
      </c>
      <c r="Z113" s="35">
        <v>826</v>
      </c>
      <c r="AA113" s="35">
        <v>20000</v>
      </c>
      <c r="AB113" s="7">
        <v>200</v>
      </c>
      <c r="AC113" s="7" t="s">
        <v>45</v>
      </c>
      <c r="AD113" s="7" t="s">
        <v>45</v>
      </c>
      <c r="AE113" s="35"/>
      <c r="AF113" s="35"/>
      <c r="AG113" s="7"/>
      <c r="AH113" s="35"/>
      <c r="AI113" s="7" t="s">
        <v>45</v>
      </c>
      <c r="AJ113" s="57">
        <f t="shared" si="5"/>
        <v>20826</v>
      </c>
      <c r="AK113" s="34">
        <v>31478</v>
      </c>
      <c r="AL113" s="34">
        <v>31478</v>
      </c>
      <c r="AM113" s="7"/>
      <c r="AN113" s="7">
        <v>1</v>
      </c>
      <c r="AO113" s="7"/>
      <c r="AP113" s="7"/>
      <c r="AQ113" s="7"/>
      <c r="AR113" s="7"/>
      <c r="AS113" s="7"/>
      <c r="AT113" s="7" t="s">
        <v>449</v>
      </c>
    </row>
    <row r="114" spans="1:46" ht="15" x14ac:dyDescent="0.25">
      <c r="A114" s="7"/>
      <c r="B114" s="28" t="s">
        <v>10</v>
      </c>
      <c r="C114" s="25" t="s">
        <v>136</v>
      </c>
      <c r="D114" s="29">
        <v>41215</v>
      </c>
      <c r="E114" s="29">
        <v>41307</v>
      </c>
      <c r="F114" s="32">
        <v>2012</v>
      </c>
      <c r="G114" s="25" t="s">
        <v>239</v>
      </c>
      <c r="H114" s="9" t="s">
        <v>241</v>
      </c>
      <c r="I114" s="25" t="s">
        <v>339</v>
      </c>
      <c r="J114" s="25" t="s">
        <v>356</v>
      </c>
      <c r="K114" s="33">
        <v>4500</v>
      </c>
      <c r="L114" s="36">
        <v>199637</v>
      </c>
      <c r="M114" s="36">
        <v>199637</v>
      </c>
      <c r="N114" s="34">
        <v>196660</v>
      </c>
      <c r="O114" s="55">
        <f t="shared" si="4"/>
        <v>43.702222222222225</v>
      </c>
      <c r="P114" s="7">
        <v>100</v>
      </c>
      <c r="Q114" s="35">
        <v>4500</v>
      </c>
      <c r="R114" s="35">
        <v>4500</v>
      </c>
      <c r="S114" s="35">
        <v>4500</v>
      </c>
      <c r="T114" s="59" t="s">
        <v>45</v>
      </c>
      <c r="U114" s="35">
        <v>1934</v>
      </c>
      <c r="V114" s="35">
        <v>4500</v>
      </c>
      <c r="W114" s="34">
        <v>60842</v>
      </c>
      <c r="X114" s="34">
        <v>45598</v>
      </c>
      <c r="Y114" s="56">
        <f t="shared" si="3"/>
        <v>10.132888888888889</v>
      </c>
      <c r="Z114" s="35">
        <v>4500</v>
      </c>
      <c r="AA114" s="35">
        <v>4500</v>
      </c>
      <c r="AB114" s="7"/>
      <c r="AC114" s="7" t="s">
        <v>45</v>
      </c>
      <c r="AD114" s="7" t="s">
        <v>45</v>
      </c>
      <c r="AE114" s="35">
        <v>1800</v>
      </c>
      <c r="AF114" s="35"/>
      <c r="AG114" s="7"/>
      <c r="AH114" s="35"/>
      <c r="AI114" s="7"/>
      <c r="AJ114" s="57">
        <f t="shared" si="5"/>
        <v>9000</v>
      </c>
      <c r="AK114" s="34">
        <v>4795</v>
      </c>
      <c r="AL114" s="34">
        <v>4659</v>
      </c>
      <c r="AM114" s="7"/>
      <c r="AN114" s="7"/>
      <c r="AO114" s="7"/>
      <c r="AP114" s="7"/>
      <c r="AQ114" s="7"/>
      <c r="AR114" s="7"/>
      <c r="AS114" s="7"/>
      <c r="AT114" s="7" t="s">
        <v>450</v>
      </c>
    </row>
    <row r="115" spans="1:46" ht="15" x14ac:dyDescent="0.25">
      <c r="A115" s="7"/>
      <c r="B115" s="25" t="s">
        <v>106</v>
      </c>
      <c r="C115" s="25" t="s">
        <v>134</v>
      </c>
      <c r="D115" s="29">
        <v>41215</v>
      </c>
      <c r="E115" s="29">
        <v>41373</v>
      </c>
      <c r="F115" s="32">
        <v>2012</v>
      </c>
      <c r="G115" s="25" t="s">
        <v>38</v>
      </c>
      <c r="H115" s="9" t="s">
        <v>169</v>
      </c>
      <c r="I115" s="25" t="s">
        <v>197</v>
      </c>
      <c r="J115" s="25" t="s">
        <v>357</v>
      </c>
      <c r="K115" s="33">
        <v>125000</v>
      </c>
      <c r="L115" s="36">
        <v>186642</v>
      </c>
      <c r="M115" s="36">
        <v>186642</v>
      </c>
      <c r="N115" s="36">
        <v>186642</v>
      </c>
      <c r="O115" s="55">
        <f t="shared" si="4"/>
        <v>1.493136</v>
      </c>
      <c r="P115" s="7">
        <v>100</v>
      </c>
      <c r="Q115" s="34">
        <v>25000</v>
      </c>
      <c r="R115" s="34">
        <v>25000</v>
      </c>
      <c r="S115" s="34">
        <v>25000</v>
      </c>
      <c r="T115" s="59" t="s">
        <v>46</v>
      </c>
      <c r="U115" s="34">
        <v>70</v>
      </c>
      <c r="V115" s="35">
        <v>12500</v>
      </c>
      <c r="W115" s="34">
        <v>108021</v>
      </c>
      <c r="X115" s="34">
        <v>108208</v>
      </c>
      <c r="Y115" s="56">
        <f t="shared" si="3"/>
        <v>4.3283199999999997</v>
      </c>
      <c r="Z115" s="35"/>
      <c r="AA115" s="35"/>
      <c r="AB115" s="7"/>
      <c r="AC115" s="7"/>
      <c r="AD115" s="7"/>
      <c r="AE115" s="35"/>
      <c r="AF115" s="35"/>
      <c r="AG115" s="7"/>
      <c r="AH115" s="35"/>
      <c r="AI115" s="7"/>
      <c r="AJ115" s="57">
        <f t="shared" si="5"/>
        <v>0</v>
      </c>
      <c r="AK115" s="35"/>
      <c r="AL115" s="35"/>
      <c r="AM115" s="7"/>
      <c r="AN115" s="7"/>
      <c r="AO115" s="7"/>
      <c r="AP115" s="7"/>
      <c r="AQ115" s="7"/>
      <c r="AR115" s="7"/>
      <c r="AS115" s="7"/>
      <c r="AT115" s="7" t="s">
        <v>460</v>
      </c>
    </row>
    <row r="116" spans="1:46" ht="15" x14ac:dyDescent="0.25">
      <c r="A116" s="7"/>
      <c r="B116" s="25" t="s">
        <v>66</v>
      </c>
      <c r="C116" s="25" t="s">
        <v>138</v>
      </c>
      <c r="D116" s="29">
        <v>41218</v>
      </c>
      <c r="E116" s="29">
        <v>41310</v>
      </c>
      <c r="F116" s="32">
        <v>2012</v>
      </c>
      <c r="G116" s="25" t="s">
        <v>236</v>
      </c>
      <c r="H116" s="9" t="s">
        <v>240</v>
      </c>
      <c r="I116" s="25" t="s">
        <v>340</v>
      </c>
      <c r="J116" s="25" t="s">
        <v>356</v>
      </c>
      <c r="K116" s="33">
        <v>1160</v>
      </c>
      <c r="L116" s="36">
        <v>119598</v>
      </c>
      <c r="M116" s="36">
        <v>119598</v>
      </c>
      <c r="N116" s="36">
        <v>119598</v>
      </c>
      <c r="O116" s="55">
        <f t="shared" si="4"/>
        <v>103.10172413793103</v>
      </c>
      <c r="P116" s="7">
        <v>100</v>
      </c>
      <c r="Q116" s="35"/>
      <c r="R116" s="35"/>
      <c r="S116" s="35"/>
      <c r="T116" s="59" t="s">
        <v>46</v>
      </c>
      <c r="U116" s="7"/>
      <c r="V116" s="35"/>
      <c r="W116" s="35"/>
      <c r="X116" s="7"/>
      <c r="Y116" s="56"/>
      <c r="Z116" s="35">
        <v>1940</v>
      </c>
      <c r="AA116" s="35"/>
      <c r="AB116" s="7">
        <v>150</v>
      </c>
      <c r="AC116" s="7" t="s">
        <v>45</v>
      </c>
      <c r="AD116" s="7">
        <v>120</v>
      </c>
      <c r="AE116" s="35">
        <v>400</v>
      </c>
      <c r="AF116" s="35"/>
      <c r="AG116" s="7"/>
      <c r="AH116" s="35"/>
      <c r="AI116" s="7"/>
      <c r="AJ116" s="57">
        <f>SUM(Z116,AA117,AH116)</f>
        <v>61940</v>
      </c>
      <c r="AK116" s="34">
        <v>13899</v>
      </c>
      <c r="AL116" s="35"/>
      <c r="AM116" s="7"/>
      <c r="AN116" s="7"/>
      <c r="AO116" s="7"/>
      <c r="AP116" s="7"/>
      <c r="AQ116" s="7"/>
      <c r="AR116" s="7"/>
      <c r="AS116" s="7"/>
      <c r="AT116" s="7" t="s">
        <v>461</v>
      </c>
    </row>
    <row r="117" spans="1:46" ht="15" x14ac:dyDescent="0.25">
      <c r="A117" s="7"/>
      <c r="B117" s="25" t="s">
        <v>84</v>
      </c>
      <c r="C117" s="25" t="s">
        <v>138</v>
      </c>
      <c r="D117" s="29">
        <v>41221</v>
      </c>
      <c r="E117" s="29">
        <v>41517</v>
      </c>
      <c r="F117" s="32">
        <v>2012</v>
      </c>
      <c r="G117" s="25" t="s">
        <v>230</v>
      </c>
      <c r="H117" s="9" t="s">
        <v>175</v>
      </c>
      <c r="I117" s="25" t="s">
        <v>174</v>
      </c>
      <c r="J117" s="25" t="s">
        <v>357</v>
      </c>
      <c r="K117" s="33">
        <v>60000</v>
      </c>
      <c r="L117" s="36">
        <v>1562562</v>
      </c>
      <c r="M117" s="34">
        <v>137286</v>
      </c>
      <c r="N117" s="34">
        <v>137286</v>
      </c>
      <c r="O117" s="55">
        <f t="shared" si="4"/>
        <v>2.2881</v>
      </c>
      <c r="P117" s="7">
        <v>4</v>
      </c>
      <c r="Q117" s="33">
        <v>60000</v>
      </c>
      <c r="R117" s="33">
        <v>60000</v>
      </c>
      <c r="S117" s="33">
        <v>60000</v>
      </c>
      <c r="T117" s="59" t="s">
        <v>46</v>
      </c>
      <c r="U117" s="33">
        <v>170</v>
      </c>
      <c r="V117" s="33">
        <v>60000</v>
      </c>
      <c r="W117" s="34">
        <v>41580</v>
      </c>
      <c r="X117" s="7"/>
      <c r="Y117" s="56">
        <f t="shared" si="3"/>
        <v>0</v>
      </c>
      <c r="Z117" s="35"/>
      <c r="AA117" s="33">
        <v>60000</v>
      </c>
      <c r="AB117" s="7">
        <v>180</v>
      </c>
      <c r="AC117" s="7"/>
      <c r="AD117" s="7"/>
      <c r="AE117" s="35"/>
      <c r="AF117" s="35"/>
      <c r="AG117" s="7"/>
      <c r="AH117" s="35"/>
      <c r="AI117" s="7"/>
      <c r="AJ117" s="7"/>
      <c r="AK117" s="34">
        <v>13434</v>
      </c>
      <c r="AL117" s="35"/>
      <c r="AM117" s="7"/>
      <c r="AN117" s="7"/>
      <c r="AO117" s="7"/>
      <c r="AP117" s="7"/>
      <c r="AQ117" s="7"/>
      <c r="AR117" s="7"/>
      <c r="AS117" s="7"/>
      <c r="AT117" s="7" t="s">
        <v>176</v>
      </c>
    </row>
    <row r="118" spans="1:46" ht="15" x14ac:dyDescent="0.25">
      <c r="A118" s="7"/>
      <c r="B118" s="25" t="s">
        <v>95</v>
      </c>
      <c r="C118" s="25" t="s">
        <v>138</v>
      </c>
      <c r="D118" s="29">
        <v>41222</v>
      </c>
      <c r="E118" s="29">
        <v>41357</v>
      </c>
      <c r="F118" s="32">
        <v>2012</v>
      </c>
      <c r="G118" s="25" t="s">
        <v>70</v>
      </c>
      <c r="H118" s="9" t="s">
        <v>240</v>
      </c>
      <c r="I118" s="25" t="s">
        <v>341</v>
      </c>
      <c r="J118" s="25" t="s">
        <v>356</v>
      </c>
      <c r="K118" s="33">
        <v>15000</v>
      </c>
      <c r="L118" s="36">
        <v>112195</v>
      </c>
      <c r="M118" s="36">
        <v>112195</v>
      </c>
      <c r="N118" s="34">
        <v>108815</v>
      </c>
      <c r="O118" s="55">
        <f t="shared" si="4"/>
        <v>7.2543333333333333</v>
      </c>
      <c r="P118" s="7">
        <v>100</v>
      </c>
      <c r="Q118" s="35">
        <v>25000</v>
      </c>
      <c r="R118" s="35">
        <v>25000</v>
      </c>
      <c r="S118" s="35">
        <v>25000</v>
      </c>
      <c r="T118" s="59" t="s">
        <v>45</v>
      </c>
      <c r="U118" s="7"/>
      <c r="V118" s="35">
        <v>25000</v>
      </c>
      <c r="W118" s="34">
        <v>34105</v>
      </c>
      <c r="X118" s="34">
        <v>28809</v>
      </c>
      <c r="Y118" s="56">
        <f t="shared" si="3"/>
        <v>1.1523600000000001</v>
      </c>
      <c r="Z118" s="35"/>
      <c r="AA118" s="35"/>
      <c r="AB118" s="7">
        <v>50</v>
      </c>
      <c r="AC118" s="7"/>
      <c r="AD118" s="7"/>
      <c r="AE118" s="35"/>
      <c r="AF118" s="35"/>
      <c r="AG118" s="7"/>
      <c r="AH118" s="35"/>
      <c r="AI118" s="7"/>
      <c r="AJ118" s="57">
        <f t="shared" si="5"/>
        <v>0</v>
      </c>
      <c r="AK118" s="35">
        <v>4360</v>
      </c>
      <c r="AL118" s="35"/>
      <c r="AM118" s="7"/>
      <c r="AN118" s="7"/>
      <c r="AO118" s="7"/>
      <c r="AP118" s="7"/>
      <c r="AQ118" s="7"/>
      <c r="AR118" s="7"/>
      <c r="AS118" s="7"/>
      <c r="AT118" s="7" t="s">
        <v>462</v>
      </c>
    </row>
    <row r="119" spans="1:46" ht="15" x14ac:dyDescent="0.25">
      <c r="A119" s="7"/>
      <c r="B119" s="25" t="s">
        <v>123</v>
      </c>
      <c r="C119" s="25" t="s">
        <v>229</v>
      </c>
      <c r="D119" s="29">
        <v>41222</v>
      </c>
      <c r="E119" s="29">
        <v>41639</v>
      </c>
      <c r="F119" s="32">
        <v>2012</v>
      </c>
      <c r="G119" s="25" t="s">
        <v>99</v>
      </c>
      <c r="H119" s="9" t="s">
        <v>175</v>
      </c>
      <c r="I119" s="25" t="s">
        <v>342</v>
      </c>
      <c r="J119" s="25" t="s">
        <v>357</v>
      </c>
      <c r="K119" s="33">
        <v>225000</v>
      </c>
      <c r="L119" s="7" t="s">
        <v>463</v>
      </c>
      <c r="M119" s="34">
        <v>24323761</v>
      </c>
      <c r="N119" s="34">
        <v>18212070</v>
      </c>
      <c r="O119" s="55">
        <f t="shared" si="4"/>
        <v>80.94253333333333</v>
      </c>
      <c r="P119" s="7">
        <v>100</v>
      </c>
      <c r="Q119" s="35"/>
      <c r="R119" s="35">
        <v>200000</v>
      </c>
      <c r="S119" s="35">
        <v>200000</v>
      </c>
      <c r="T119" s="59" t="s">
        <v>46</v>
      </c>
      <c r="U119" s="7"/>
      <c r="V119" s="35">
        <v>240000</v>
      </c>
      <c r="W119" s="34">
        <v>4241915</v>
      </c>
      <c r="X119" s="34">
        <v>1816417</v>
      </c>
      <c r="Y119" s="56">
        <f t="shared" si="3"/>
        <v>9.0820849999999993</v>
      </c>
      <c r="Z119" s="35">
        <v>200000</v>
      </c>
      <c r="AA119" s="35"/>
      <c r="AB119" s="7"/>
      <c r="AC119" s="7"/>
      <c r="AD119" s="7"/>
      <c r="AE119" s="35"/>
      <c r="AF119" s="35"/>
      <c r="AG119" s="7"/>
      <c r="AH119" s="35"/>
      <c r="AI119" s="7"/>
      <c r="AJ119" s="57">
        <f t="shared" si="5"/>
        <v>200000</v>
      </c>
      <c r="AK119" s="35"/>
      <c r="AL119" s="35"/>
      <c r="AM119" s="7"/>
      <c r="AN119" s="7"/>
      <c r="AO119" s="7"/>
      <c r="AP119" s="7"/>
      <c r="AQ119" s="7"/>
      <c r="AR119" s="7"/>
      <c r="AS119" s="7"/>
      <c r="AT119" s="7" t="s">
        <v>464</v>
      </c>
    </row>
    <row r="120" spans="1:46" ht="15" x14ac:dyDescent="0.25">
      <c r="A120" s="7"/>
      <c r="B120" s="25" t="s">
        <v>122</v>
      </c>
      <c r="C120" s="25" t="s">
        <v>136</v>
      </c>
      <c r="D120" s="29">
        <v>41223</v>
      </c>
      <c r="E120" s="29">
        <v>41343</v>
      </c>
      <c r="F120" s="32">
        <v>2012</v>
      </c>
      <c r="G120" s="25" t="s">
        <v>11</v>
      </c>
      <c r="H120" s="9" t="s">
        <v>149</v>
      </c>
      <c r="I120" s="25" t="s">
        <v>343</v>
      </c>
      <c r="J120" s="25" t="s">
        <v>356</v>
      </c>
      <c r="K120" s="33">
        <v>6000</v>
      </c>
      <c r="L120" s="36">
        <v>309147</v>
      </c>
      <c r="M120" s="36">
        <v>309147</v>
      </c>
      <c r="N120" s="34">
        <v>269221</v>
      </c>
      <c r="O120" s="55">
        <f t="shared" si="4"/>
        <v>44.87016666666667</v>
      </c>
      <c r="P120" s="7">
        <v>100</v>
      </c>
      <c r="Q120" s="33">
        <v>6000</v>
      </c>
      <c r="R120" s="33">
        <v>6000</v>
      </c>
      <c r="S120" s="33">
        <v>6000</v>
      </c>
      <c r="T120" s="59" t="s">
        <v>46</v>
      </c>
      <c r="U120" s="7"/>
      <c r="V120" s="35"/>
      <c r="W120" s="34">
        <v>41608</v>
      </c>
      <c r="X120" s="34">
        <v>36725</v>
      </c>
      <c r="Y120" s="56">
        <f t="shared" si="3"/>
        <v>6.1208333333333336</v>
      </c>
      <c r="Z120" s="34">
        <v>6595</v>
      </c>
      <c r="AA120" s="35"/>
      <c r="AB120" s="7"/>
      <c r="AC120" s="7"/>
      <c r="AD120" s="7"/>
      <c r="AE120" s="35"/>
      <c r="AF120" s="35"/>
      <c r="AG120" s="7"/>
      <c r="AH120" s="35"/>
      <c r="AI120" s="7"/>
      <c r="AJ120" s="57">
        <f t="shared" si="5"/>
        <v>6595</v>
      </c>
      <c r="AK120" s="34">
        <v>4717</v>
      </c>
      <c r="AL120" s="35">
        <v>45</v>
      </c>
      <c r="AM120" s="7"/>
      <c r="AN120" s="7"/>
      <c r="AO120" s="7"/>
      <c r="AP120" s="7"/>
      <c r="AQ120" s="7"/>
      <c r="AR120" s="7"/>
      <c r="AS120" s="7"/>
      <c r="AT120" s="7" t="s">
        <v>465</v>
      </c>
    </row>
    <row r="121" spans="1:46" ht="15" x14ac:dyDescent="0.25">
      <c r="A121" s="7"/>
      <c r="B121" s="25" t="s">
        <v>100</v>
      </c>
      <c r="C121" s="25" t="s">
        <v>138</v>
      </c>
      <c r="D121" s="29">
        <v>41228</v>
      </c>
      <c r="E121" s="29">
        <v>41670</v>
      </c>
      <c r="F121" s="32">
        <v>2012</v>
      </c>
      <c r="G121" s="25" t="s">
        <v>99</v>
      </c>
      <c r="H121" s="9" t="s">
        <v>175</v>
      </c>
      <c r="I121" s="25" t="s">
        <v>344</v>
      </c>
      <c r="J121" s="25" t="s">
        <v>357</v>
      </c>
      <c r="K121" s="33">
        <v>26194</v>
      </c>
      <c r="L121" s="34">
        <v>585689</v>
      </c>
      <c r="M121" s="34">
        <v>526274</v>
      </c>
      <c r="N121" s="34">
        <v>521527</v>
      </c>
      <c r="O121" s="55">
        <f t="shared" si="4"/>
        <v>19.910170268000304</v>
      </c>
      <c r="P121" s="7">
        <v>100</v>
      </c>
      <c r="Q121" s="35">
        <v>6000</v>
      </c>
      <c r="R121" s="35">
        <v>6000</v>
      </c>
      <c r="S121" s="35">
        <v>6000</v>
      </c>
      <c r="T121" s="59" t="s">
        <v>45</v>
      </c>
      <c r="U121" s="35">
        <v>50</v>
      </c>
      <c r="V121" s="35">
        <v>6000</v>
      </c>
      <c r="W121" s="34">
        <v>87257</v>
      </c>
      <c r="X121" s="34">
        <v>1539</v>
      </c>
      <c r="Y121" s="56">
        <f t="shared" si="3"/>
        <v>0.25650000000000001</v>
      </c>
      <c r="Z121" s="35">
        <v>6000</v>
      </c>
      <c r="AA121" s="35">
        <v>6000</v>
      </c>
      <c r="AB121" s="7">
        <v>100</v>
      </c>
      <c r="AC121" s="7"/>
      <c r="AD121" s="7"/>
      <c r="AE121" s="35"/>
      <c r="AF121" s="35"/>
      <c r="AG121" s="7"/>
      <c r="AH121" s="35"/>
      <c r="AI121" s="7"/>
      <c r="AJ121" s="57">
        <f t="shared" si="5"/>
        <v>12000</v>
      </c>
      <c r="AK121" s="34">
        <v>20049</v>
      </c>
      <c r="AL121" s="35">
        <v>49</v>
      </c>
      <c r="AM121" s="7"/>
      <c r="AN121" s="7"/>
      <c r="AO121" s="7"/>
      <c r="AP121" s="7"/>
      <c r="AQ121" s="7"/>
      <c r="AR121" s="7"/>
      <c r="AS121" s="7"/>
      <c r="AT121" s="7" t="s">
        <v>466</v>
      </c>
    </row>
    <row r="122" spans="1:46" ht="15" x14ac:dyDescent="0.25">
      <c r="A122" s="7"/>
      <c r="B122" s="25" t="s">
        <v>61</v>
      </c>
      <c r="C122" s="25" t="s">
        <v>135</v>
      </c>
      <c r="D122" s="29">
        <v>41232</v>
      </c>
      <c r="E122" s="29">
        <v>41262</v>
      </c>
      <c r="F122" s="32">
        <v>2012</v>
      </c>
      <c r="G122" s="25" t="s">
        <v>130</v>
      </c>
      <c r="H122" s="9" t="s">
        <v>175</v>
      </c>
      <c r="I122" s="25" t="s">
        <v>345</v>
      </c>
      <c r="J122" s="25" t="s">
        <v>356</v>
      </c>
      <c r="K122" s="33">
        <v>29000</v>
      </c>
      <c r="L122" s="36">
        <v>492243</v>
      </c>
      <c r="M122" s="34">
        <v>492243</v>
      </c>
      <c r="N122" s="34">
        <v>492243</v>
      </c>
      <c r="O122" s="55">
        <f t="shared" si="4"/>
        <v>16.973896551724138</v>
      </c>
      <c r="P122" s="7">
        <v>100</v>
      </c>
      <c r="Q122" s="35"/>
      <c r="R122" s="35"/>
      <c r="S122" s="35"/>
      <c r="T122" s="59" t="s">
        <v>46</v>
      </c>
      <c r="U122" s="7"/>
      <c r="V122" s="35"/>
      <c r="W122" s="35"/>
      <c r="X122" s="7"/>
      <c r="Y122" s="56"/>
      <c r="Z122" s="35"/>
      <c r="AA122" s="35"/>
      <c r="AB122" s="7">
        <v>200</v>
      </c>
      <c r="AC122" s="7"/>
      <c r="AD122" s="7"/>
      <c r="AE122" s="35"/>
      <c r="AF122" s="35"/>
      <c r="AG122" s="7"/>
      <c r="AH122" s="35"/>
      <c r="AI122" s="7"/>
      <c r="AJ122" s="57">
        <f t="shared" si="5"/>
        <v>0</v>
      </c>
      <c r="AK122" s="34">
        <v>80000</v>
      </c>
      <c r="AL122" s="35"/>
      <c r="AM122" s="7"/>
      <c r="AN122" s="7"/>
      <c r="AO122" s="7"/>
      <c r="AP122" s="7"/>
      <c r="AQ122" s="7"/>
      <c r="AR122" s="7"/>
      <c r="AS122" s="7"/>
      <c r="AT122" s="7" t="s">
        <v>467</v>
      </c>
    </row>
    <row r="123" spans="1:46" ht="15" x14ac:dyDescent="0.25">
      <c r="A123" s="7"/>
      <c r="B123" s="25" t="s">
        <v>92</v>
      </c>
      <c r="C123" s="25" t="s">
        <v>135</v>
      </c>
      <c r="D123" s="29">
        <v>41234</v>
      </c>
      <c r="E123" s="29">
        <v>41295</v>
      </c>
      <c r="F123" s="32">
        <v>2012</v>
      </c>
      <c r="G123" s="25" t="s">
        <v>130</v>
      </c>
      <c r="H123" s="9" t="s">
        <v>175</v>
      </c>
      <c r="I123" s="25" t="s">
        <v>346</v>
      </c>
      <c r="J123" s="25" t="s">
        <v>356</v>
      </c>
      <c r="K123" s="33">
        <v>800</v>
      </c>
      <c r="L123" s="36">
        <v>213320</v>
      </c>
      <c r="M123" s="36">
        <v>213320</v>
      </c>
      <c r="N123" s="34">
        <v>190614</v>
      </c>
      <c r="O123" s="55">
        <f t="shared" si="4"/>
        <v>238.26750000000001</v>
      </c>
      <c r="P123" s="7">
        <v>100</v>
      </c>
      <c r="Q123" s="35"/>
      <c r="R123" s="35"/>
      <c r="S123" s="35"/>
      <c r="T123" s="59" t="s">
        <v>46</v>
      </c>
      <c r="U123" s="7"/>
      <c r="V123" s="35"/>
      <c r="W123" s="35"/>
      <c r="X123" s="7"/>
      <c r="Y123" s="56"/>
      <c r="Z123" s="35"/>
      <c r="AA123" s="35"/>
      <c r="AB123" s="7"/>
      <c r="AC123" s="7"/>
      <c r="AD123" s="7"/>
      <c r="AE123" s="35"/>
      <c r="AF123" s="35"/>
      <c r="AG123" s="7"/>
      <c r="AH123" s="35"/>
      <c r="AI123" s="7"/>
      <c r="AJ123" s="57">
        <f t="shared" si="5"/>
        <v>0</v>
      </c>
      <c r="AK123" s="35"/>
      <c r="AL123" s="35"/>
      <c r="AM123" s="7"/>
      <c r="AN123" s="7"/>
      <c r="AO123" s="7"/>
      <c r="AP123" s="7"/>
      <c r="AQ123" s="7"/>
      <c r="AR123" s="7"/>
      <c r="AS123" s="7"/>
      <c r="AT123" s="7" t="s">
        <v>468</v>
      </c>
    </row>
    <row r="124" spans="1:46" ht="15" x14ac:dyDescent="0.25">
      <c r="A124" s="7"/>
      <c r="B124" s="25" t="s">
        <v>66</v>
      </c>
      <c r="C124" s="25" t="s">
        <v>138</v>
      </c>
      <c r="D124" s="29">
        <v>41235</v>
      </c>
      <c r="E124" s="29">
        <v>41355</v>
      </c>
      <c r="F124" s="32">
        <v>2012</v>
      </c>
      <c r="G124" s="25" t="s">
        <v>148</v>
      </c>
      <c r="H124" s="9" t="s">
        <v>240</v>
      </c>
      <c r="I124" s="25" t="s">
        <v>347</v>
      </c>
      <c r="J124" s="25" t="s">
        <v>356</v>
      </c>
      <c r="K124" s="33">
        <v>585</v>
      </c>
      <c r="L124" s="36">
        <v>122546</v>
      </c>
      <c r="M124" s="36">
        <v>122546</v>
      </c>
      <c r="N124" s="34">
        <v>116997</v>
      </c>
      <c r="O124" s="55">
        <f t="shared" si="4"/>
        <v>199.99487179487178</v>
      </c>
      <c r="P124" s="7">
        <v>100</v>
      </c>
      <c r="Q124" s="35"/>
      <c r="R124" s="35"/>
      <c r="S124" s="35"/>
      <c r="T124" s="59" t="s">
        <v>46</v>
      </c>
      <c r="U124" s="7"/>
      <c r="V124" s="35"/>
      <c r="W124" s="35"/>
      <c r="X124" s="7"/>
      <c r="Y124" s="56"/>
      <c r="Z124" s="35"/>
      <c r="AA124" s="35"/>
      <c r="AB124" s="7">
        <v>150</v>
      </c>
      <c r="AC124" s="7" t="s">
        <v>45</v>
      </c>
      <c r="AD124" s="7" t="s">
        <v>45</v>
      </c>
      <c r="AE124" s="35"/>
      <c r="AF124" s="35"/>
      <c r="AG124" s="7"/>
      <c r="AH124" s="35"/>
      <c r="AI124" s="7"/>
      <c r="AJ124" s="57">
        <f t="shared" si="5"/>
        <v>0</v>
      </c>
      <c r="AK124" s="34">
        <v>17373</v>
      </c>
      <c r="AL124" s="35"/>
      <c r="AM124" s="7"/>
      <c r="AN124" s="7"/>
      <c r="AO124" s="7"/>
      <c r="AP124" s="7"/>
      <c r="AQ124" s="7"/>
      <c r="AR124" s="7"/>
      <c r="AS124" s="7"/>
      <c r="AT124" s="7" t="s">
        <v>469</v>
      </c>
    </row>
    <row r="125" spans="1:46" ht="15" x14ac:dyDescent="0.25">
      <c r="A125" s="7"/>
      <c r="B125" s="25" t="s">
        <v>13</v>
      </c>
      <c r="C125" s="25" t="s">
        <v>138</v>
      </c>
      <c r="D125" s="29">
        <v>41239</v>
      </c>
      <c r="E125" s="29">
        <v>41331</v>
      </c>
      <c r="F125" s="32">
        <v>2012</v>
      </c>
      <c r="G125" s="25" t="s">
        <v>109</v>
      </c>
      <c r="H125" s="9" t="s">
        <v>240</v>
      </c>
      <c r="I125" s="25" t="s">
        <v>348</v>
      </c>
      <c r="J125" s="25" t="s">
        <v>356</v>
      </c>
      <c r="K125" s="33">
        <v>266795</v>
      </c>
      <c r="L125" s="36">
        <v>247437</v>
      </c>
      <c r="M125" s="34">
        <v>216294</v>
      </c>
      <c r="N125" s="34">
        <v>216294</v>
      </c>
      <c r="O125" s="55">
        <f t="shared" si="4"/>
        <v>0.81071234468412079</v>
      </c>
      <c r="P125" s="7">
        <v>87</v>
      </c>
      <c r="Q125" s="33">
        <v>266795</v>
      </c>
      <c r="R125" s="33">
        <v>266795</v>
      </c>
      <c r="S125" s="33">
        <v>266795</v>
      </c>
      <c r="T125" s="59" t="s">
        <v>46</v>
      </c>
      <c r="U125" s="7">
        <v>300</v>
      </c>
      <c r="V125" s="35"/>
      <c r="W125" s="34">
        <v>11500</v>
      </c>
      <c r="X125" s="7"/>
      <c r="Y125" s="56">
        <f t="shared" si="3"/>
        <v>0</v>
      </c>
      <c r="Z125" s="35"/>
      <c r="AA125" s="35"/>
      <c r="AB125" s="7">
        <v>300</v>
      </c>
      <c r="AC125" s="7"/>
      <c r="AD125" s="7">
        <v>10</v>
      </c>
      <c r="AE125" s="35"/>
      <c r="AF125" s="35"/>
      <c r="AG125" s="7"/>
      <c r="AH125" s="35"/>
      <c r="AI125" s="7"/>
      <c r="AJ125" s="57">
        <f t="shared" si="5"/>
        <v>0</v>
      </c>
      <c r="AK125" s="35"/>
      <c r="AL125" s="35"/>
      <c r="AM125" s="7"/>
      <c r="AN125" s="7"/>
      <c r="AO125" s="7"/>
      <c r="AP125" s="7"/>
      <c r="AQ125" s="7"/>
      <c r="AR125" s="7"/>
      <c r="AS125" s="7"/>
      <c r="AT125" s="7" t="s">
        <v>470</v>
      </c>
    </row>
    <row r="126" spans="1:46" ht="15" x14ac:dyDescent="0.25">
      <c r="A126" s="7"/>
      <c r="B126" s="25" t="s">
        <v>8</v>
      </c>
      <c r="C126" s="25" t="s">
        <v>136</v>
      </c>
      <c r="D126" s="29">
        <v>41241</v>
      </c>
      <c r="E126" s="29">
        <v>41333</v>
      </c>
      <c r="F126" s="32">
        <v>2012</v>
      </c>
      <c r="G126" s="25" t="s">
        <v>3</v>
      </c>
      <c r="H126" s="9" t="s">
        <v>167</v>
      </c>
      <c r="I126" s="25" t="s">
        <v>349</v>
      </c>
      <c r="J126" s="25" t="s">
        <v>356</v>
      </c>
      <c r="K126" s="34">
        <v>13785</v>
      </c>
      <c r="L126" s="36">
        <v>52450</v>
      </c>
      <c r="M126" s="36">
        <v>52450</v>
      </c>
      <c r="N126" s="34">
        <v>44994</v>
      </c>
      <c r="O126" s="55">
        <f t="shared" si="4"/>
        <v>3.2639825897714907</v>
      </c>
      <c r="P126" s="7">
        <v>100</v>
      </c>
      <c r="Q126" s="35">
        <v>1500</v>
      </c>
      <c r="R126" s="35">
        <v>1500</v>
      </c>
      <c r="S126" s="35">
        <v>1500</v>
      </c>
      <c r="T126" s="59" t="s">
        <v>46</v>
      </c>
      <c r="U126" s="35">
        <v>45</v>
      </c>
      <c r="V126" s="35">
        <v>1500</v>
      </c>
      <c r="W126" s="35"/>
      <c r="X126" s="7"/>
      <c r="Y126" s="56">
        <f t="shared" si="3"/>
        <v>0</v>
      </c>
      <c r="Z126" s="35">
        <v>1500</v>
      </c>
      <c r="AA126" s="35"/>
      <c r="AB126" s="7"/>
      <c r="AC126" s="7"/>
      <c r="AD126" s="7"/>
      <c r="AE126" s="35"/>
      <c r="AF126" s="35"/>
      <c r="AG126" s="7"/>
      <c r="AH126" s="35"/>
      <c r="AI126" s="7"/>
      <c r="AJ126" s="57">
        <f t="shared" si="5"/>
        <v>1500</v>
      </c>
      <c r="AK126" s="35"/>
      <c r="AL126" s="35"/>
      <c r="AM126" s="7"/>
      <c r="AN126" s="7"/>
      <c r="AO126" s="7"/>
      <c r="AP126" s="7"/>
      <c r="AQ126" s="7"/>
      <c r="AR126" s="7"/>
      <c r="AS126" s="7"/>
      <c r="AT126" s="7" t="s">
        <v>471</v>
      </c>
    </row>
    <row r="127" spans="1:46" ht="15" x14ac:dyDescent="0.25">
      <c r="A127" s="7"/>
      <c r="B127" s="28" t="s">
        <v>71</v>
      </c>
      <c r="C127" s="21" t="s">
        <v>138</v>
      </c>
      <c r="D127" s="29">
        <v>41242</v>
      </c>
      <c r="E127" s="29">
        <v>41364</v>
      </c>
      <c r="F127" s="32">
        <v>2012</v>
      </c>
      <c r="G127" s="25" t="s">
        <v>3</v>
      </c>
      <c r="H127" s="9" t="s">
        <v>167</v>
      </c>
      <c r="I127" s="25" t="s">
        <v>350</v>
      </c>
      <c r="J127" s="25" t="s">
        <v>356</v>
      </c>
      <c r="K127" s="33">
        <v>5875</v>
      </c>
      <c r="L127" s="36">
        <v>267990</v>
      </c>
      <c r="M127" s="36">
        <v>267990</v>
      </c>
      <c r="N127" s="34">
        <v>170227</v>
      </c>
      <c r="O127" s="55">
        <f t="shared" si="4"/>
        <v>28.974808510638297</v>
      </c>
      <c r="P127" s="7">
        <v>100</v>
      </c>
      <c r="Q127" s="35">
        <v>5905</v>
      </c>
      <c r="R127" s="35">
        <v>5905</v>
      </c>
      <c r="S127" s="35">
        <v>5905</v>
      </c>
      <c r="T127" s="59" t="s">
        <v>46</v>
      </c>
      <c r="U127" s="35">
        <v>100</v>
      </c>
      <c r="V127" s="35">
        <v>5905</v>
      </c>
      <c r="W127" s="34">
        <v>90035</v>
      </c>
      <c r="X127" s="34">
        <v>34007</v>
      </c>
      <c r="Y127" s="56">
        <f t="shared" si="3"/>
        <v>5.7590177815410666</v>
      </c>
      <c r="Z127" s="35"/>
      <c r="AA127" s="35"/>
      <c r="AB127" s="7"/>
      <c r="AC127" s="7"/>
      <c r="AD127" s="7">
        <v>30</v>
      </c>
      <c r="AE127" s="35"/>
      <c r="AF127" s="35"/>
      <c r="AG127" s="7"/>
      <c r="AH127" s="35"/>
      <c r="AI127" s="7"/>
      <c r="AJ127" s="57">
        <f t="shared" si="5"/>
        <v>0</v>
      </c>
      <c r="AK127" s="35">
        <v>1225</v>
      </c>
      <c r="AL127" s="35"/>
      <c r="AM127" s="7"/>
      <c r="AN127" s="7"/>
      <c r="AO127" s="7"/>
      <c r="AP127" s="7"/>
      <c r="AQ127" s="7"/>
      <c r="AR127" s="7"/>
      <c r="AS127" s="7"/>
      <c r="AT127" s="7" t="s">
        <v>472</v>
      </c>
    </row>
    <row r="128" spans="1:46" ht="15" x14ac:dyDescent="0.25">
      <c r="A128" s="7"/>
      <c r="B128" s="25" t="s">
        <v>116</v>
      </c>
      <c r="C128" s="25" t="s">
        <v>229</v>
      </c>
      <c r="D128" s="29">
        <v>41242</v>
      </c>
      <c r="E128" s="29">
        <v>41394</v>
      </c>
      <c r="F128" s="32">
        <v>2012</v>
      </c>
      <c r="G128" s="25" t="s">
        <v>38</v>
      </c>
      <c r="H128" s="9" t="s">
        <v>169</v>
      </c>
      <c r="I128" s="25" t="s">
        <v>351</v>
      </c>
      <c r="J128" s="25" t="s">
        <v>356</v>
      </c>
      <c r="K128" s="33">
        <v>13235</v>
      </c>
      <c r="L128" s="36">
        <v>171996</v>
      </c>
      <c r="M128" s="36">
        <v>171996</v>
      </c>
      <c r="N128" s="34">
        <v>167035</v>
      </c>
      <c r="O128" s="55">
        <f t="shared" si="4"/>
        <v>12.620702682281829</v>
      </c>
      <c r="P128" s="7">
        <v>100</v>
      </c>
      <c r="Q128" s="35"/>
      <c r="R128" s="35"/>
      <c r="S128" s="35"/>
      <c r="T128" s="59" t="s">
        <v>46</v>
      </c>
      <c r="U128" s="7"/>
      <c r="V128" s="35"/>
      <c r="W128" s="35"/>
      <c r="X128" s="7"/>
      <c r="Y128" s="56"/>
      <c r="Z128" s="35"/>
      <c r="AA128" s="35"/>
      <c r="AB128" s="7"/>
      <c r="AC128" s="7"/>
      <c r="AD128" s="7"/>
      <c r="AE128" s="35"/>
      <c r="AF128" s="35"/>
      <c r="AG128" s="7"/>
      <c r="AH128" s="35"/>
      <c r="AI128" s="7"/>
      <c r="AJ128" s="57">
        <f t="shared" si="5"/>
        <v>0</v>
      </c>
      <c r="AK128" s="35"/>
      <c r="AL128" s="35"/>
      <c r="AM128" s="7"/>
      <c r="AN128" s="7"/>
      <c r="AO128" s="7"/>
      <c r="AP128" s="7"/>
      <c r="AQ128" s="7"/>
      <c r="AR128" s="7"/>
      <c r="AS128" s="7"/>
      <c r="AT128" s="7" t="s">
        <v>473</v>
      </c>
    </row>
    <row r="129" spans="1:46" ht="15" x14ac:dyDescent="0.25">
      <c r="A129" s="7"/>
      <c r="B129" s="25" t="s">
        <v>100</v>
      </c>
      <c r="C129" s="25" t="s">
        <v>138</v>
      </c>
      <c r="D129" s="29">
        <v>41246</v>
      </c>
      <c r="E129" s="29">
        <v>41336</v>
      </c>
      <c r="F129" s="32">
        <v>2012</v>
      </c>
      <c r="G129" s="25" t="s">
        <v>70</v>
      </c>
      <c r="H129" s="9" t="s">
        <v>240</v>
      </c>
      <c r="I129" s="25" t="s">
        <v>352</v>
      </c>
      <c r="J129" s="25" t="s">
        <v>356</v>
      </c>
      <c r="K129" s="33">
        <v>14000</v>
      </c>
      <c r="L129" s="36">
        <v>88655</v>
      </c>
      <c r="M129" s="36">
        <v>88655</v>
      </c>
      <c r="N129" s="34">
        <v>84552</v>
      </c>
      <c r="O129" s="55">
        <f t="shared" si="4"/>
        <v>6.0394285714285711</v>
      </c>
      <c r="P129" s="7">
        <v>100</v>
      </c>
      <c r="Q129" s="33">
        <v>14000</v>
      </c>
      <c r="R129" s="33">
        <v>14000</v>
      </c>
      <c r="S129" s="33">
        <v>14000</v>
      </c>
      <c r="T129" s="59" t="s">
        <v>45</v>
      </c>
      <c r="U129" s="33">
        <v>70</v>
      </c>
      <c r="V129" s="33">
        <v>14000</v>
      </c>
      <c r="W129" s="34">
        <v>35728</v>
      </c>
      <c r="X129" s="7"/>
      <c r="Y129" s="56">
        <f t="shared" si="3"/>
        <v>0</v>
      </c>
      <c r="Z129" s="35"/>
      <c r="AA129" s="35"/>
      <c r="AB129" s="7"/>
      <c r="AC129" s="7"/>
      <c r="AD129" s="7"/>
      <c r="AE129" s="35"/>
      <c r="AF129" s="35"/>
      <c r="AG129" s="7"/>
      <c r="AH129" s="35"/>
      <c r="AI129" s="7"/>
      <c r="AJ129" s="57">
        <f t="shared" si="5"/>
        <v>0</v>
      </c>
      <c r="AK129" s="35"/>
      <c r="AL129" s="35"/>
      <c r="AM129" s="7"/>
      <c r="AN129" s="7"/>
      <c r="AO129" s="7"/>
      <c r="AP129" s="7"/>
      <c r="AQ129" s="7"/>
      <c r="AR129" s="7"/>
      <c r="AS129" s="7"/>
      <c r="AT129" s="7" t="s">
        <v>474</v>
      </c>
    </row>
    <row r="130" spans="1:46" ht="15" x14ac:dyDescent="0.25">
      <c r="A130" s="7"/>
      <c r="B130" s="25" t="s">
        <v>104</v>
      </c>
      <c r="C130" s="25" t="s">
        <v>136</v>
      </c>
      <c r="D130" s="29">
        <v>41247</v>
      </c>
      <c r="E130" s="29">
        <v>41368</v>
      </c>
      <c r="F130" s="32">
        <v>2012</v>
      </c>
      <c r="G130" s="25" t="s">
        <v>93</v>
      </c>
      <c r="H130" s="9" t="s">
        <v>240</v>
      </c>
      <c r="I130" s="25" t="s">
        <v>177</v>
      </c>
      <c r="J130" s="25" t="s">
        <v>356</v>
      </c>
      <c r="K130" s="33">
        <v>20000</v>
      </c>
      <c r="L130" s="36">
        <v>134809</v>
      </c>
      <c r="M130" s="36">
        <v>134809</v>
      </c>
      <c r="N130" s="34">
        <v>129937</v>
      </c>
      <c r="O130" s="55">
        <f t="shared" si="4"/>
        <v>6.4968500000000002</v>
      </c>
      <c r="P130" s="7">
        <v>100</v>
      </c>
      <c r="Q130" s="35">
        <v>10000</v>
      </c>
      <c r="R130" s="35">
        <v>10000</v>
      </c>
      <c r="S130" s="35">
        <v>10000</v>
      </c>
      <c r="T130" s="59" t="s">
        <v>46</v>
      </c>
      <c r="U130" s="7"/>
      <c r="V130" s="35"/>
      <c r="W130" s="34">
        <v>6963</v>
      </c>
      <c r="X130" s="34">
        <v>5491</v>
      </c>
      <c r="Y130" s="56">
        <f t="shared" si="3"/>
        <v>0.54910000000000003</v>
      </c>
      <c r="Z130" s="35"/>
      <c r="AA130" s="35"/>
      <c r="AB130" s="7"/>
      <c r="AC130" s="7" t="s">
        <v>45</v>
      </c>
      <c r="AD130" s="7">
        <v>14</v>
      </c>
      <c r="AE130" s="35"/>
      <c r="AF130" s="35"/>
      <c r="AG130" s="7"/>
      <c r="AH130" s="35">
        <v>3360</v>
      </c>
      <c r="AI130" s="7"/>
      <c r="AJ130" s="57">
        <f t="shared" si="5"/>
        <v>3360</v>
      </c>
      <c r="AK130" s="35"/>
      <c r="AL130" s="35"/>
      <c r="AM130" s="7"/>
      <c r="AN130" s="7"/>
      <c r="AO130" s="7"/>
      <c r="AP130" s="7"/>
      <c r="AQ130" s="7"/>
      <c r="AR130" s="7"/>
      <c r="AS130" s="7"/>
      <c r="AT130" s="7" t="s">
        <v>475</v>
      </c>
    </row>
    <row r="131" spans="1:46" ht="15" x14ac:dyDescent="0.25">
      <c r="A131" s="7"/>
      <c r="B131" s="27" t="s">
        <v>5</v>
      </c>
      <c r="C131" s="21" t="s">
        <v>134</v>
      </c>
      <c r="D131" s="29">
        <v>41248</v>
      </c>
      <c r="E131" s="29">
        <v>41851</v>
      </c>
      <c r="F131" s="32">
        <v>2012</v>
      </c>
      <c r="G131" s="25" t="s">
        <v>152</v>
      </c>
      <c r="H131" s="9" t="s">
        <v>241</v>
      </c>
      <c r="I131" s="25" t="s">
        <v>203</v>
      </c>
      <c r="J131" s="25" t="s">
        <v>357</v>
      </c>
      <c r="K131" s="33">
        <v>200000</v>
      </c>
      <c r="L131" s="36">
        <v>16267217</v>
      </c>
      <c r="M131" s="34">
        <v>8199577</v>
      </c>
      <c r="N131" s="34">
        <v>8195521</v>
      </c>
      <c r="O131" s="55">
        <f t="shared" si="4"/>
        <v>40.977604999999997</v>
      </c>
      <c r="P131" s="7">
        <v>100</v>
      </c>
      <c r="Q131" s="35">
        <v>25000</v>
      </c>
      <c r="R131" s="35">
        <v>20000</v>
      </c>
      <c r="S131" s="35">
        <v>25000</v>
      </c>
      <c r="T131" s="59" t="s">
        <v>45</v>
      </c>
      <c r="U131" s="7"/>
      <c r="V131" s="35">
        <v>40000</v>
      </c>
      <c r="W131" s="34">
        <v>429000</v>
      </c>
      <c r="X131" s="34">
        <v>381828</v>
      </c>
      <c r="Y131" s="56">
        <f t="shared" ref="Y131:Y133" si="6">X131/S131</f>
        <v>15.27312</v>
      </c>
      <c r="Z131" s="35">
        <v>12734</v>
      </c>
      <c r="AA131" s="35"/>
      <c r="AB131" s="7">
        <v>667</v>
      </c>
      <c r="AC131" s="7"/>
      <c r="AD131" s="7"/>
      <c r="AE131" s="35">
        <v>2000</v>
      </c>
      <c r="AF131" s="35"/>
      <c r="AG131" s="7"/>
      <c r="AH131" s="35"/>
      <c r="AI131" s="7"/>
      <c r="AJ131" s="57">
        <f t="shared" si="5"/>
        <v>12734</v>
      </c>
      <c r="AK131" s="35">
        <v>264</v>
      </c>
      <c r="AL131" s="35"/>
      <c r="AM131" s="7"/>
      <c r="AN131" s="7"/>
      <c r="AO131" s="7"/>
      <c r="AP131" s="7"/>
      <c r="AQ131" s="7"/>
      <c r="AR131" s="7"/>
      <c r="AS131" s="7"/>
      <c r="AT131" s="7" t="s">
        <v>476</v>
      </c>
    </row>
    <row r="132" spans="1:46" ht="15" x14ac:dyDescent="0.25">
      <c r="A132" s="7"/>
      <c r="B132" s="25" t="s">
        <v>64</v>
      </c>
      <c r="C132" s="21" t="s">
        <v>138</v>
      </c>
      <c r="D132" s="29">
        <v>41253</v>
      </c>
      <c r="E132" s="29">
        <v>41527</v>
      </c>
      <c r="F132" s="32">
        <v>2012</v>
      </c>
      <c r="G132" s="25" t="s">
        <v>230</v>
      </c>
      <c r="H132" s="9" t="s">
        <v>175</v>
      </c>
      <c r="I132" s="25" t="s">
        <v>216</v>
      </c>
      <c r="J132" s="25" t="s">
        <v>357</v>
      </c>
      <c r="K132" s="33">
        <v>10000</v>
      </c>
      <c r="L132" s="36">
        <v>1290342</v>
      </c>
      <c r="M132" s="36">
        <v>552175</v>
      </c>
      <c r="N132" s="34">
        <v>427428</v>
      </c>
      <c r="O132" s="55">
        <f t="shared" ref="O132:O135" si="7">N132/K132</f>
        <v>42.742800000000003</v>
      </c>
      <c r="P132" s="7">
        <v>100</v>
      </c>
      <c r="Q132" s="35">
        <v>10000</v>
      </c>
      <c r="R132" s="35">
        <v>900</v>
      </c>
      <c r="S132" s="35">
        <v>10000</v>
      </c>
      <c r="T132" s="59" t="s">
        <v>46</v>
      </c>
      <c r="U132" s="7"/>
      <c r="V132" s="35">
        <v>10000</v>
      </c>
      <c r="W132" s="34">
        <v>113250</v>
      </c>
      <c r="X132" s="34">
        <v>22193</v>
      </c>
      <c r="Y132" s="56">
        <f t="shared" si="6"/>
        <v>2.2193000000000001</v>
      </c>
      <c r="Z132" s="35"/>
      <c r="AA132" s="35"/>
      <c r="AB132" s="7"/>
      <c r="AC132" s="7"/>
      <c r="AD132" s="7"/>
      <c r="AE132" s="35"/>
      <c r="AF132" s="35"/>
      <c r="AG132" s="7"/>
      <c r="AH132" s="35"/>
      <c r="AI132" s="7"/>
      <c r="AJ132" s="57">
        <f t="shared" ref="AJ132:AJ136" si="8">SUM(Z132,AA132,AH132)</f>
        <v>0</v>
      </c>
      <c r="AK132" s="35"/>
      <c r="AL132" s="35"/>
      <c r="AM132" s="7"/>
      <c r="AN132" s="7"/>
      <c r="AO132" s="7"/>
      <c r="AP132" s="7"/>
      <c r="AQ132" s="7"/>
      <c r="AR132" s="7"/>
      <c r="AS132" s="7"/>
      <c r="AT132" s="7" t="s">
        <v>477</v>
      </c>
    </row>
    <row r="133" spans="1:46" ht="15" x14ac:dyDescent="0.25">
      <c r="A133" s="7"/>
      <c r="B133" s="28" t="s">
        <v>71</v>
      </c>
      <c r="C133" s="21" t="s">
        <v>138</v>
      </c>
      <c r="D133" s="29">
        <v>41261</v>
      </c>
      <c r="E133" s="29">
        <v>41351</v>
      </c>
      <c r="F133" s="32">
        <v>2012</v>
      </c>
      <c r="G133" s="25" t="s">
        <v>3</v>
      </c>
      <c r="H133" s="9" t="s">
        <v>167</v>
      </c>
      <c r="I133" s="25" t="s">
        <v>353</v>
      </c>
      <c r="J133" s="25" t="s">
        <v>356</v>
      </c>
      <c r="K133" s="33">
        <v>2500</v>
      </c>
      <c r="L133" s="36">
        <v>187950</v>
      </c>
      <c r="M133" s="36">
        <v>187950</v>
      </c>
      <c r="N133" s="34">
        <v>187489</v>
      </c>
      <c r="O133" s="55">
        <f t="shared" si="7"/>
        <v>74.995599999999996</v>
      </c>
      <c r="P133" s="7">
        <v>100</v>
      </c>
      <c r="Q133" s="35">
        <v>2500</v>
      </c>
      <c r="R133" s="35">
        <v>2500</v>
      </c>
      <c r="S133" s="35">
        <v>2500</v>
      </c>
      <c r="T133" s="59" t="s">
        <v>46</v>
      </c>
      <c r="U133" s="35">
        <v>80</v>
      </c>
      <c r="V133" s="35">
        <v>2500</v>
      </c>
      <c r="W133" s="34">
        <v>31029</v>
      </c>
      <c r="X133" s="34">
        <v>31029</v>
      </c>
      <c r="Y133" s="56">
        <f t="shared" si="6"/>
        <v>12.4116</v>
      </c>
      <c r="Z133" s="35"/>
      <c r="AA133" s="35"/>
      <c r="AB133" s="7">
        <v>150</v>
      </c>
      <c r="AC133" s="7"/>
      <c r="AD133" s="7"/>
      <c r="AE133" s="35">
        <v>1250</v>
      </c>
      <c r="AF133" s="35"/>
      <c r="AG133" s="7"/>
      <c r="AH133" s="35"/>
      <c r="AI133" s="7"/>
      <c r="AJ133" s="57">
        <f t="shared" si="8"/>
        <v>0</v>
      </c>
      <c r="AK133" s="35">
        <v>648</v>
      </c>
      <c r="AL133" s="35">
        <v>536</v>
      </c>
      <c r="AM133" s="7"/>
      <c r="AN133" s="7"/>
      <c r="AO133" s="7"/>
      <c r="AP133" s="7"/>
      <c r="AQ133" s="7"/>
      <c r="AR133" s="7"/>
      <c r="AS133" s="7"/>
      <c r="AT133" s="7" t="s">
        <v>478</v>
      </c>
    </row>
    <row r="134" spans="1:46" ht="15" x14ac:dyDescent="0.25">
      <c r="A134" s="7"/>
      <c r="B134" s="28" t="s">
        <v>114</v>
      </c>
      <c r="C134" s="25" t="s">
        <v>229</v>
      </c>
      <c r="D134" s="29">
        <v>41264</v>
      </c>
      <c r="E134" s="29">
        <v>41385</v>
      </c>
      <c r="F134" s="32">
        <v>2012</v>
      </c>
      <c r="G134" s="25" t="s">
        <v>232</v>
      </c>
      <c r="H134" s="9" t="s">
        <v>169</v>
      </c>
      <c r="I134" s="25" t="s">
        <v>354</v>
      </c>
      <c r="J134" s="25" t="s">
        <v>356</v>
      </c>
      <c r="K134" s="33">
        <v>4000</v>
      </c>
      <c r="L134" s="36">
        <v>172477</v>
      </c>
      <c r="M134" s="36">
        <v>172477</v>
      </c>
      <c r="N134" s="34">
        <v>164103</v>
      </c>
      <c r="O134" s="55">
        <f t="shared" si="7"/>
        <v>41.025750000000002</v>
      </c>
      <c r="P134" s="7">
        <v>100</v>
      </c>
      <c r="Q134" s="35"/>
      <c r="R134" s="35"/>
      <c r="S134" s="35"/>
      <c r="T134" s="59" t="s">
        <v>46</v>
      </c>
      <c r="U134" s="7"/>
      <c r="V134" s="35"/>
      <c r="W134" s="35"/>
      <c r="X134" s="57"/>
      <c r="Y134" s="56"/>
      <c r="Z134" s="35"/>
      <c r="AA134" s="35"/>
      <c r="AB134" s="7">
        <v>10</v>
      </c>
      <c r="AC134" s="7"/>
      <c r="AD134" s="7"/>
      <c r="AE134" s="35"/>
      <c r="AF134" s="35"/>
      <c r="AG134" s="7"/>
      <c r="AH134" s="35"/>
      <c r="AI134" s="7"/>
      <c r="AJ134" s="57">
        <f t="shared" si="8"/>
        <v>0</v>
      </c>
      <c r="AK134" s="35"/>
      <c r="AL134" s="35"/>
      <c r="AM134" s="7"/>
      <c r="AN134" s="7"/>
      <c r="AO134" s="7"/>
      <c r="AP134" s="7"/>
      <c r="AQ134" s="7"/>
      <c r="AR134" s="7"/>
      <c r="AS134" s="7"/>
      <c r="AT134" s="7" t="s">
        <v>480</v>
      </c>
    </row>
    <row r="135" spans="1:46" ht="15" x14ac:dyDescent="0.25">
      <c r="A135" s="7"/>
      <c r="B135" s="25" t="s">
        <v>126</v>
      </c>
      <c r="C135" s="25" t="s">
        <v>229</v>
      </c>
      <c r="D135" s="29">
        <v>41269</v>
      </c>
      <c r="E135" s="29">
        <v>41331</v>
      </c>
      <c r="F135" s="32">
        <v>2012</v>
      </c>
      <c r="G135" s="25" t="s">
        <v>232</v>
      </c>
      <c r="H135" s="9" t="s">
        <v>169</v>
      </c>
      <c r="I135" s="25" t="s">
        <v>355</v>
      </c>
      <c r="J135" s="25" t="s">
        <v>356</v>
      </c>
      <c r="K135" s="33">
        <v>2000</v>
      </c>
      <c r="L135" s="36">
        <v>270170</v>
      </c>
      <c r="M135" s="36">
        <v>270170</v>
      </c>
      <c r="N135" s="34">
        <v>270167</v>
      </c>
      <c r="O135" s="55">
        <f t="shared" si="7"/>
        <v>135.08349999999999</v>
      </c>
      <c r="P135" s="7">
        <v>100</v>
      </c>
      <c r="Q135" s="35"/>
      <c r="R135" s="35"/>
      <c r="S135" s="35"/>
      <c r="T135" s="59" t="s">
        <v>46</v>
      </c>
      <c r="U135" s="7"/>
      <c r="V135" s="35"/>
      <c r="W135" s="35"/>
      <c r="X135" s="7"/>
      <c r="Y135" s="56"/>
      <c r="Z135" s="35"/>
      <c r="AA135" s="35"/>
      <c r="AB135" s="7"/>
      <c r="AC135" s="7"/>
      <c r="AD135" s="7"/>
      <c r="AE135" s="35"/>
      <c r="AF135" s="35"/>
      <c r="AG135" s="7"/>
      <c r="AH135" s="35"/>
      <c r="AI135" s="7"/>
      <c r="AJ135" s="57">
        <f t="shared" si="8"/>
        <v>0</v>
      </c>
      <c r="AK135" s="35"/>
      <c r="AL135" s="35"/>
      <c r="AM135" s="7"/>
      <c r="AN135" s="7"/>
      <c r="AO135" s="7"/>
      <c r="AP135" s="7"/>
      <c r="AQ135" s="7"/>
      <c r="AR135" s="7"/>
      <c r="AS135" s="7"/>
      <c r="AT135" s="7" t="s">
        <v>479</v>
      </c>
    </row>
    <row r="136" spans="1:46" ht="15" x14ac:dyDescent="0.25">
      <c r="A136" s="7"/>
      <c r="B136" s="7"/>
      <c r="C136" s="7"/>
      <c r="D136" s="7"/>
      <c r="E136" s="7"/>
      <c r="F136" s="58"/>
      <c r="G136" s="7"/>
      <c r="H136" s="7"/>
      <c r="I136" s="7"/>
      <c r="J136" s="7"/>
      <c r="K136" s="35"/>
      <c r="L136" s="7"/>
      <c r="M136" s="7"/>
      <c r="N136" s="35"/>
      <c r="O136" s="55"/>
      <c r="P136" s="7"/>
      <c r="Q136" s="35"/>
      <c r="R136" s="35"/>
      <c r="S136" s="35"/>
      <c r="T136" s="59"/>
      <c r="U136" s="7"/>
      <c r="V136" s="35"/>
      <c r="W136" s="35"/>
      <c r="X136" s="7"/>
      <c r="Y136" s="56"/>
      <c r="Z136" s="35"/>
      <c r="AA136" s="35"/>
      <c r="AB136" s="7"/>
      <c r="AC136" s="7"/>
      <c r="AD136" s="7"/>
      <c r="AE136" s="35"/>
      <c r="AF136" s="35"/>
      <c r="AG136" s="7"/>
      <c r="AH136" s="35"/>
      <c r="AI136" s="7"/>
      <c r="AJ136" s="57">
        <f t="shared" si="8"/>
        <v>0</v>
      </c>
      <c r="AK136" s="35"/>
      <c r="AL136" s="35"/>
      <c r="AM136" s="7"/>
      <c r="AN136" s="7"/>
      <c r="AO136" s="7"/>
      <c r="AP136" s="7"/>
      <c r="AQ136" s="7"/>
      <c r="AR136" s="7"/>
      <c r="AS136" s="7"/>
      <c r="AT136" s="7"/>
    </row>
    <row r="137" spans="1:46" ht="15" x14ac:dyDescent="0.25">
      <c r="K137" s="35"/>
    </row>
    <row r="138" spans="1:46" ht="15" x14ac:dyDescent="0.25">
      <c r="K138" s="35"/>
    </row>
    <row r="139" spans="1:46" ht="15" x14ac:dyDescent="0.25">
      <c r="K139" s="35"/>
    </row>
    <row r="140" spans="1:46" ht="15" x14ac:dyDescent="0.25">
      <c r="K140" s="35"/>
    </row>
    <row r="141" spans="1:46" ht="15" x14ac:dyDescent="0.25">
      <c r="K141" s="35"/>
    </row>
    <row r="142" spans="1:46" ht="15" x14ac:dyDescent="0.25">
      <c r="K142" s="35"/>
    </row>
    <row r="143" spans="1:46" ht="15" x14ac:dyDescent="0.25">
      <c r="K143" s="35"/>
    </row>
    <row r="144" spans="1:46" ht="15" x14ac:dyDescent="0.25">
      <c r="K144" s="35"/>
    </row>
    <row r="145" spans="11:20" ht="15" x14ac:dyDescent="0.25">
      <c r="K145" s="35"/>
    </row>
    <row r="146" spans="11:20" ht="15" x14ac:dyDescent="0.25">
      <c r="K146" s="35"/>
    </row>
    <row r="147" spans="11:20" ht="15" x14ac:dyDescent="0.25">
      <c r="K147" s="35"/>
      <c r="T147" s="62"/>
    </row>
    <row r="148" spans="11:20" ht="15" x14ac:dyDescent="0.25">
      <c r="K148" s="35"/>
    </row>
    <row r="149" spans="11:20" ht="15" x14ac:dyDescent="0.25">
      <c r="K149" s="35"/>
    </row>
    <row r="150" spans="11:20" ht="15" x14ac:dyDescent="0.25">
      <c r="K150" s="35"/>
    </row>
    <row r="151" spans="11:20" ht="15" x14ac:dyDescent="0.25">
      <c r="K151" s="35"/>
    </row>
    <row r="152" spans="11:20" ht="15" x14ac:dyDescent="0.25">
      <c r="K152" s="35"/>
    </row>
    <row r="153" spans="11:20" ht="15" x14ac:dyDescent="0.25">
      <c r="K153" s="35"/>
    </row>
    <row r="154" spans="11:20" ht="15" x14ac:dyDescent="0.25">
      <c r="K154" s="35"/>
    </row>
    <row r="155" spans="11:20" ht="15" x14ac:dyDescent="0.25">
      <c r="K155" s="35"/>
    </row>
    <row r="156" spans="11:20" ht="15" x14ac:dyDescent="0.25">
      <c r="K156" s="35"/>
    </row>
    <row r="157" spans="11:20" ht="15" x14ac:dyDescent="0.25">
      <c r="K157" s="35"/>
    </row>
    <row r="158" spans="11:20" ht="15" x14ac:dyDescent="0.25">
      <c r="K158" s="35"/>
    </row>
    <row r="159" spans="11:20" ht="15" x14ac:dyDescent="0.25">
      <c r="K159" s="35"/>
    </row>
    <row r="160" spans="11:20" ht="15" x14ac:dyDescent="0.25">
      <c r="K160" s="35"/>
    </row>
    <row r="161" spans="11:11" ht="15" x14ac:dyDescent="0.25">
      <c r="K161" s="35"/>
    </row>
    <row r="162" spans="11:11" ht="15" x14ac:dyDescent="0.25">
      <c r="K162" s="35"/>
    </row>
    <row r="163" spans="11:11" ht="15" x14ac:dyDescent="0.25">
      <c r="K163" s="35"/>
    </row>
    <row r="164" spans="11:11" ht="15" x14ac:dyDescent="0.25">
      <c r="K164" s="35"/>
    </row>
    <row r="165" spans="11:11" ht="15" x14ac:dyDescent="0.25">
      <c r="K165" s="35"/>
    </row>
    <row r="166" spans="11:11" ht="15" x14ac:dyDescent="0.25">
      <c r="K166" s="35"/>
    </row>
    <row r="167" spans="11:11" ht="15" x14ac:dyDescent="0.25">
      <c r="K167" s="35"/>
    </row>
    <row r="168" spans="11:11" ht="15" x14ac:dyDescent="0.25">
      <c r="K168" s="35"/>
    </row>
    <row r="169" spans="11:11" ht="15" x14ac:dyDescent="0.25">
      <c r="K169" s="35"/>
    </row>
    <row r="170" spans="11:11" ht="15" x14ac:dyDescent="0.25">
      <c r="K170" s="35"/>
    </row>
    <row r="171" spans="11:11" ht="15" x14ac:dyDescent="0.25">
      <c r="K171" s="35"/>
    </row>
    <row r="172" spans="11:11" ht="15" x14ac:dyDescent="0.25">
      <c r="K172" s="35"/>
    </row>
  </sheetData>
  <mergeCells count="9">
    <mergeCell ref="AM1:AQ1"/>
    <mergeCell ref="AR1:AS1"/>
    <mergeCell ref="AT1:AT2"/>
    <mergeCell ref="K1:P1"/>
    <mergeCell ref="Q1:S1"/>
    <mergeCell ref="T1:V1"/>
    <mergeCell ref="W1:Y1"/>
    <mergeCell ref="Z1:AI1"/>
    <mergeCell ref="AK1:AL1"/>
  </mergeCells>
  <hyperlinks>
    <hyperlink ref="AT19" r:id="rId1" xr:uid="{00000000-0004-0000-0000-000000000000}"/>
    <hyperlink ref="AT9" r:id="rId2" xr:uid="{00000000-0004-0000-0000-000001000000}"/>
    <hyperlink ref="AT10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8" scale="5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00"/>
  <sheetViews>
    <sheetView zoomScale="70" zoomScaleNormal="70" workbookViewId="0">
      <selection activeCell="C99" sqref="C3:C99"/>
    </sheetView>
  </sheetViews>
  <sheetFormatPr defaultRowHeight="12.75" x14ac:dyDescent="0.2"/>
  <cols>
    <col min="4" max="4" width="18" customWidth="1"/>
    <col min="5" max="5" width="10.7109375" bestFit="1" customWidth="1"/>
    <col min="6" max="6" width="10.7109375" style="31" customWidth="1"/>
    <col min="9" max="9" width="14.7109375" customWidth="1"/>
    <col min="10" max="10" width="13.5703125" customWidth="1"/>
    <col min="12" max="12" width="15.140625" customWidth="1"/>
    <col min="13" max="13" width="13.85546875" style="38" bestFit="1" customWidth="1"/>
    <col min="14" max="14" width="11.28515625" style="38" bestFit="1" customWidth="1"/>
    <col min="17" max="17" width="12.28515625" style="38" bestFit="1" customWidth="1"/>
    <col min="18" max="18" width="11.28515625" style="38" bestFit="1" customWidth="1"/>
    <col min="19" max="19" width="12.28515625" style="38" bestFit="1" customWidth="1"/>
    <col min="22" max="22" width="11.28515625" bestFit="1" customWidth="1"/>
    <col min="23" max="24" width="12.28515625" bestFit="1" customWidth="1"/>
    <col min="25" max="25" width="10.42578125" customWidth="1"/>
    <col min="26" max="26" width="10.140625" style="38" bestFit="1" customWidth="1"/>
    <col min="27" max="27" width="11.28515625" style="38" bestFit="1" customWidth="1"/>
    <col min="31" max="31" width="9.140625" style="38"/>
    <col min="34" max="34" width="11.28515625" style="38" bestFit="1" customWidth="1"/>
    <col min="36" max="36" width="11.42578125" customWidth="1"/>
    <col min="37" max="38" width="11.28515625" style="38" bestFit="1" customWidth="1"/>
  </cols>
  <sheetData>
    <row r="1" spans="1:46" ht="15" x14ac:dyDescent="0.25">
      <c r="A1" s="16"/>
      <c r="B1" s="16"/>
      <c r="C1" s="16"/>
      <c r="D1" s="49" t="s">
        <v>24</v>
      </c>
      <c r="E1" s="50"/>
      <c r="F1" s="51"/>
      <c r="G1" s="16"/>
      <c r="H1" s="16"/>
      <c r="I1" s="16"/>
      <c r="J1" s="16"/>
      <c r="K1" s="113" t="s">
        <v>143</v>
      </c>
      <c r="L1" s="114"/>
      <c r="M1" s="114"/>
      <c r="N1" s="114"/>
      <c r="O1" s="114"/>
      <c r="P1" s="115"/>
      <c r="Q1" s="116" t="s">
        <v>162</v>
      </c>
      <c r="R1" s="117"/>
      <c r="S1" s="118"/>
      <c r="T1" s="116" t="s">
        <v>165</v>
      </c>
      <c r="U1" s="117"/>
      <c r="V1" s="119"/>
      <c r="W1" s="120" t="s">
        <v>158</v>
      </c>
      <c r="X1" s="121"/>
      <c r="Y1" s="122"/>
      <c r="Z1" s="123"/>
      <c r="AA1" s="123"/>
      <c r="AB1" s="123"/>
      <c r="AC1" s="123"/>
      <c r="AD1" s="123"/>
      <c r="AE1" s="123"/>
      <c r="AF1" s="123"/>
      <c r="AG1" s="123"/>
      <c r="AH1" s="123"/>
      <c r="AI1" s="124"/>
      <c r="AJ1" s="22"/>
      <c r="AK1" s="125" t="s">
        <v>159</v>
      </c>
      <c r="AL1" s="126"/>
      <c r="AM1" s="107" t="s">
        <v>19</v>
      </c>
      <c r="AN1" s="108"/>
      <c r="AO1" s="108"/>
      <c r="AP1" s="108"/>
      <c r="AQ1" s="109"/>
      <c r="AR1" s="110" t="s">
        <v>53</v>
      </c>
      <c r="AS1" s="109"/>
      <c r="AT1" s="7"/>
    </row>
    <row r="2" spans="1:46" ht="90" x14ac:dyDescent="0.2">
      <c r="A2" s="52" t="s">
        <v>1</v>
      </c>
      <c r="B2" s="52" t="s">
        <v>27</v>
      </c>
      <c r="C2" s="53" t="s">
        <v>120</v>
      </c>
      <c r="D2" s="3" t="s">
        <v>49</v>
      </c>
      <c r="E2" s="3" t="s">
        <v>48</v>
      </c>
      <c r="F2" s="65" t="s">
        <v>144</v>
      </c>
      <c r="G2" s="1" t="s">
        <v>25</v>
      </c>
      <c r="H2" s="52" t="s">
        <v>141</v>
      </c>
      <c r="I2" s="52" t="s">
        <v>160</v>
      </c>
      <c r="J2" s="54" t="s">
        <v>161</v>
      </c>
      <c r="K2" s="2" t="s">
        <v>7</v>
      </c>
      <c r="L2" s="2" t="s">
        <v>26</v>
      </c>
      <c r="M2" s="69" t="s">
        <v>52</v>
      </c>
      <c r="N2" s="39" t="s">
        <v>34</v>
      </c>
      <c r="O2" s="19" t="s">
        <v>154</v>
      </c>
      <c r="P2" s="2" t="s">
        <v>56</v>
      </c>
      <c r="Q2" s="40" t="s">
        <v>163</v>
      </c>
      <c r="R2" s="37" t="s">
        <v>164</v>
      </c>
      <c r="S2" s="37" t="s">
        <v>31</v>
      </c>
      <c r="T2" s="4" t="s">
        <v>44</v>
      </c>
      <c r="U2" s="4" t="s">
        <v>43</v>
      </c>
      <c r="V2" s="4" t="s">
        <v>166</v>
      </c>
      <c r="W2" s="5" t="s">
        <v>29</v>
      </c>
      <c r="X2" s="5" t="s">
        <v>30</v>
      </c>
      <c r="Y2" s="20" t="s">
        <v>156</v>
      </c>
      <c r="Z2" s="41" t="s">
        <v>36</v>
      </c>
      <c r="AA2" s="41" t="s">
        <v>37</v>
      </c>
      <c r="AB2" s="10" t="s">
        <v>40</v>
      </c>
      <c r="AC2" s="10" t="s">
        <v>50</v>
      </c>
      <c r="AD2" s="10" t="s">
        <v>51</v>
      </c>
      <c r="AE2" s="41" t="s">
        <v>39</v>
      </c>
      <c r="AF2" s="10" t="s">
        <v>17</v>
      </c>
      <c r="AG2" s="10" t="s">
        <v>18</v>
      </c>
      <c r="AH2" s="41" t="s">
        <v>16</v>
      </c>
      <c r="AI2" s="11" t="s">
        <v>42</v>
      </c>
      <c r="AJ2" s="23" t="s">
        <v>146</v>
      </c>
      <c r="AK2" s="43" t="s">
        <v>28</v>
      </c>
      <c r="AL2" s="43" t="s">
        <v>35</v>
      </c>
      <c r="AM2" s="14" t="s">
        <v>33</v>
      </c>
      <c r="AN2" s="14" t="s">
        <v>22</v>
      </c>
      <c r="AO2" s="14" t="s">
        <v>23</v>
      </c>
      <c r="AP2" s="14" t="s">
        <v>21</v>
      </c>
      <c r="AQ2" s="14" t="s">
        <v>20</v>
      </c>
      <c r="AR2" s="14" t="s">
        <v>54</v>
      </c>
      <c r="AS2" s="13" t="s">
        <v>55</v>
      </c>
      <c r="AT2" s="72"/>
    </row>
    <row r="3" spans="1:46" ht="15" x14ac:dyDescent="0.25">
      <c r="A3" s="7"/>
      <c r="B3" s="25" t="s">
        <v>4</v>
      </c>
      <c r="C3" s="25" t="s">
        <v>134</v>
      </c>
      <c r="D3" s="29">
        <v>41277</v>
      </c>
      <c r="E3" s="29">
        <v>41367</v>
      </c>
      <c r="F3" s="66">
        <v>2013</v>
      </c>
      <c r="G3" s="25" t="s">
        <v>131</v>
      </c>
      <c r="H3" s="9" t="s">
        <v>169</v>
      </c>
      <c r="I3" s="25" t="s">
        <v>168</v>
      </c>
      <c r="J3" s="25" t="s">
        <v>356</v>
      </c>
      <c r="K3" s="33">
        <v>75000</v>
      </c>
      <c r="L3" s="36">
        <v>296679</v>
      </c>
      <c r="M3" s="36">
        <v>296679</v>
      </c>
      <c r="N3" s="35">
        <v>273814</v>
      </c>
      <c r="O3" s="85">
        <f>N3/K3</f>
        <v>3.6508533333333335</v>
      </c>
      <c r="P3" s="7">
        <v>100</v>
      </c>
      <c r="Q3" s="35"/>
      <c r="R3" s="35"/>
      <c r="S3" s="35"/>
      <c r="T3" s="7" t="s">
        <v>46</v>
      </c>
      <c r="U3" s="7"/>
      <c r="V3" s="7"/>
      <c r="W3" s="7"/>
      <c r="X3" s="7"/>
      <c r="Y3" s="7"/>
      <c r="Z3" s="35"/>
      <c r="AA3" s="35"/>
      <c r="AB3" s="7"/>
      <c r="AC3" s="7"/>
      <c r="AD3" s="7"/>
      <c r="AE3" s="35"/>
      <c r="AF3" s="7"/>
      <c r="AG3" s="7"/>
      <c r="AH3" s="35"/>
      <c r="AI3" s="7"/>
      <c r="AJ3" s="57">
        <f>SUM(Z3,AA3,AH3)</f>
        <v>0</v>
      </c>
      <c r="AK3" s="35"/>
      <c r="AL3" s="35"/>
      <c r="AM3" s="7"/>
      <c r="AN3" s="7"/>
      <c r="AO3" s="7"/>
      <c r="AP3" s="7"/>
      <c r="AQ3" s="7"/>
      <c r="AR3" s="7"/>
      <c r="AS3" s="7"/>
      <c r="AT3" s="7" t="s">
        <v>564</v>
      </c>
    </row>
    <row r="4" spans="1:46" ht="15" x14ac:dyDescent="0.25">
      <c r="A4" s="7"/>
      <c r="B4" s="25" t="s">
        <v>61</v>
      </c>
      <c r="C4" s="25" t="s">
        <v>135</v>
      </c>
      <c r="D4" s="29">
        <v>41284</v>
      </c>
      <c r="E4" s="29">
        <v>41343</v>
      </c>
      <c r="F4" s="66">
        <v>2013</v>
      </c>
      <c r="G4" s="25" t="s">
        <v>3</v>
      </c>
      <c r="H4" s="9" t="s">
        <v>167</v>
      </c>
      <c r="I4" s="25" t="s">
        <v>488</v>
      </c>
      <c r="J4" s="25" t="s">
        <v>356</v>
      </c>
      <c r="K4" s="33">
        <v>4349</v>
      </c>
      <c r="L4" s="36">
        <v>86975</v>
      </c>
      <c r="M4" s="36">
        <v>86975</v>
      </c>
      <c r="N4" s="34">
        <v>81159</v>
      </c>
      <c r="O4" s="85">
        <f t="shared" ref="O4:O66" si="0">N4/K4</f>
        <v>18.661531386525638</v>
      </c>
      <c r="P4" s="7">
        <v>100</v>
      </c>
      <c r="Q4" s="35"/>
      <c r="R4" s="35"/>
      <c r="S4" s="35"/>
      <c r="T4" s="7" t="s">
        <v>46</v>
      </c>
      <c r="U4" s="7"/>
      <c r="V4" s="7"/>
      <c r="W4" s="34"/>
      <c r="X4" s="7"/>
      <c r="Y4" s="7"/>
      <c r="Z4" s="35"/>
      <c r="AA4" s="35"/>
      <c r="AB4" s="7"/>
      <c r="AC4" s="7"/>
      <c r="AD4" s="7"/>
      <c r="AE4" s="35"/>
      <c r="AF4" s="7"/>
      <c r="AG4" s="7"/>
      <c r="AH4" s="35"/>
      <c r="AI4" s="7"/>
      <c r="AJ4" s="57">
        <f t="shared" ref="AJ4:AJ67" si="1">SUM(Z4,AA4,AH4)</f>
        <v>0</v>
      </c>
      <c r="AK4" s="35"/>
      <c r="AL4" s="35"/>
      <c r="AM4" s="7"/>
      <c r="AN4" s="7"/>
      <c r="AO4" s="7"/>
      <c r="AP4" s="7"/>
      <c r="AQ4" s="7"/>
      <c r="AR4" s="7"/>
      <c r="AS4" s="7"/>
      <c r="AT4" s="7" t="s">
        <v>565</v>
      </c>
    </row>
    <row r="5" spans="1:46" ht="15" x14ac:dyDescent="0.25">
      <c r="A5" s="7"/>
      <c r="B5" s="25" t="s">
        <v>89</v>
      </c>
      <c r="C5" s="25" t="s">
        <v>134</v>
      </c>
      <c r="D5" s="29">
        <v>41285</v>
      </c>
      <c r="E5" s="29">
        <v>41375</v>
      </c>
      <c r="F5" s="66">
        <v>2013</v>
      </c>
      <c r="G5" s="25" t="s">
        <v>131</v>
      </c>
      <c r="H5" s="9" t="s">
        <v>169</v>
      </c>
      <c r="I5" s="25" t="s">
        <v>189</v>
      </c>
      <c r="J5" s="25" t="s">
        <v>356</v>
      </c>
      <c r="K5" s="33">
        <v>10000</v>
      </c>
      <c r="L5" s="36">
        <v>57100</v>
      </c>
      <c r="M5" s="36">
        <v>57100</v>
      </c>
      <c r="N5" s="35">
        <v>53413</v>
      </c>
      <c r="O5" s="85">
        <f t="shared" si="0"/>
        <v>5.3413000000000004</v>
      </c>
      <c r="P5" s="7">
        <v>100</v>
      </c>
      <c r="Q5" s="35"/>
      <c r="R5" s="35"/>
      <c r="S5" s="35"/>
      <c r="T5" s="7" t="s">
        <v>46</v>
      </c>
      <c r="U5" s="7"/>
      <c r="V5" s="7"/>
      <c r="W5" s="7"/>
      <c r="X5" s="7"/>
      <c r="Y5" s="7"/>
      <c r="Z5" s="35"/>
      <c r="AA5" s="35"/>
      <c r="AB5" s="7"/>
      <c r="AC5" s="7"/>
      <c r="AD5" s="7"/>
      <c r="AE5" s="35"/>
      <c r="AF5" s="7"/>
      <c r="AG5" s="7"/>
      <c r="AH5" s="35"/>
      <c r="AI5" s="7"/>
      <c r="AJ5" s="57">
        <f t="shared" si="1"/>
        <v>0</v>
      </c>
      <c r="AK5" s="35"/>
      <c r="AL5" s="35"/>
      <c r="AM5" s="7"/>
      <c r="AN5" s="7"/>
      <c r="AO5" s="7"/>
      <c r="AP5" s="7"/>
      <c r="AQ5" s="7"/>
      <c r="AR5" s="7"/>
      <c r="AS5" s="7"/>
      <c r="AT5" s="7" t="s">
        <v>190</v>
      </c>
    </row>
    <row r="6" spans="1:46" ht="15" x14ac:dyDescent="0.25">
      <c r="A6" s="7"/>
      <c r="B6" s="25" t="s">
        <v>6</v>
      </c>
      <c r="C6" s="25" t="s">
        <v>138</v>
      </c>
      <c r="D6" s="29">
        <v>41288</v>
      </c>
      <c r="E6" s="29">
        <v>41378</v>
      </c>
      <c r="F6" s="66">
        <v>2013</v>
      </c>
      <c r="G6" s="25" t="s">
        <v>3</v>
      </c>
      <c r="H6" s="9" t="s">
        <v>167</v>
      </c>
      <c r="I6" s="25" t="s">
        <v>489</v>
      </c>
      <c r="J6" s="25" t="s">
        <v>356</v>
      </c>
      <c r="K6" s="33">
        <v>12936</v>
      </c>
      <c r="L6" s="36">
        <v>57100</v>
      </c>
      <c r="M6" s="36">
        <v>57100</v>
      </c>
      <c r="N6" s="35">
        <v>53413</v>
      </c>
      <c r="O6" s="85">
        <f t="shared" si="0"/>
        <v>4.129019789734075</v>
      </c>
      <c r="P6" s="7">
        <v>100</v>
      </c>
      <c r="Q6" s="35"/>
      <c r="R6" s="35"/>
      <c r="S6" s="35"/>
      <c r="T6" s="7" t="s">
        <v>46</v>
      </c>
      <c r="U6" s="7"/>
      <c r="V6" s="7"/>
      <c r="W6" s="7"/>
      <c r="X6" s="7"/>
      <c r="Y6" s="7"/>
      <c r="Z6" s="35"/>
      <c r="AA6" s="35"/>
      <c r="AB6" s="7"/>
      <c r="AC6" s="7"/>
      <c r="AD6" s="7"/>
      <c r="AE6" s="35"/>
      <c r="AF6" s="7"/>
      <c r="AG6" s="7"/>
      <c r="AH6" s="35"/>
      <c r="AI6" s="7"/>
      <c r="AJ6" s="57">
        <f t="shared" si="1"/>
        <v>0</v>
      </c>
      <c r="AK6" s="35"/>
      <c r="AL6" s="35"/>
      <c r="AM6" s="7"/>
      <c r="AN6" s="7"/>
      <c r="AO6" s="7"/>
      <c r="AP6" s="7"/>
      <c r="AQ6" s="7"/>
      <c r="AR6" s="7"/>
      <c r="AS6" s="7"/>
      <c r="AT6" s="7" t="s">
        <v>190</v>
      </c>
    </row>
    <row r="7" spans="1:46" ht="15" x14ac:dyDescent="0.25">
      <c r="A7" s="7"/>
      <c r="B7" s="25" t="s">
        <v>157</v>
      </c>
      <c r="C7" s="25" t="s">
        <v>138</v>
      </c>
      <c r="D7" s="29">
        <v>41289</v>
      </c>
      <c r="E7" s="29">
        <v>41379</v>
      </c>
      <c r="F7" s="66">
        <v>2013</v>
      </c>
      <c r="G7" s="25" t="s">
        <v>231</v>
      </c>
      <c r="H7" s="9" t="s">
        <v>169</v>
      </c>
      <c r="I7" s="25" t="s">
        <v>490</v>
      </c>
      <c r="J7" s="25" t="s">
        <v>356</v>
      </c>
      <c r="K7" s="33">
        <v>2253</v>
      </c>
      <c r="L7" s="36">
        <v>167769</v>
      </c>
      <c r="M7" s="36">
        <v>167769</v>
      </c>
      <c r="N7" s="34">
        <v>166241</v>
      </c>
      <c r="O7" s="85">
        <f t="shared" si="0"/>
        <v>73.78650687971593</v>
      </c>
      <c r="P7" s="7">
        <v>100</v>
      </c>
      <c r="Q7" s="35"/>
      <c r="R7" s="35"/>
      <c r="S7" s="35"/>
      <c r="T7" s="7" t="s">
        <v>46</v>
      </c>
      <c r="U7" s="7">
        <v>80</v>
      </c>
      <c r="V7" s="7"/>
      <c r="W7" s="7"/>
      <c r="X7" s="34">
        <v>3584</v>
      </c>
      <c r="Y7" s="7"/>
      <c r="Z7" s="36">
        <v>2253</v>
      </c>
      <c r="AA7" s="35"/>
      <c r="AB7" s="7"/>
      <c r="AC7" s="7"/>
      <c r="AD7" s="7"/>
      <c r="AE7" s="35"/>
      <c r="AF7" s="7"/>
      <c r="AG7" s="7"/>
      <c r="AH7" s="35"/>
      <c r="AI7" s="7"/>
      <c r="AJ7" s="57">
        <f t="shared" si="1"/>
        <v>2253</v>
      </c>
      <c r="AK7" s="35">
        <v>4000</v>
      </c>
      <c r="AL7" s="35">
        <v>5204</v>
      </c>
      <c r="AM7" s="7"/>
      <c r="AN7" s="7"/>
      <c r="AO7" s="7"/>
      <c r="AP7" s="7"/>
      <c r="AQ7" s="7"/>
      <c r="AR7" s="7"/>
      <c r="AS7" s="7"/>
      <c r="AT7" s="7" t="s">
        <v>566</v>
      </c>
    </row>
    <row r="8" spans="1:46" ht="15" x14ac:dyDescent="0.25">
      <c r="A8" s="7"/>
      <c r="B8" s="25" t="s">
        <v>95</v>
      </c>
      <c r="C8" s="25" t="s">
        <v>138</v>
      </c>
      <c r="D8" s="29">
        <v>41292</v>
      </c>
      <c r="E8" s="29">
        <v>41414</v>
      </c>
      <c r="F8" s="66">
        <v>2013</v>
      </c>
      <c r="G8" s="25" t="s">
        <v>231</v>
      </c>
      <c r="H8" s="9" t="s">
        <v>169</v>
      </c>
      <c r="I8" s="25" t="s">
        <v>491</v>
      </c>
      <c r="J8" s="25" t="s">
        <v>356</v>
      </c>
      <c r="K8" s="33">
        <v>2759</v>
      </c>
      <c r="L8" s="36">
        <v>139315</v>
      </c>
      <c r="M8" s="36">
        <v>139315</v>
      </c>
      <c r="N8" s="34">
        <v>134514</v>
      </c>
      <c r="O8" s="85">
        <f t="shared" si="0"/>
        <v>48.754621239579556</v>
      </c>
      <c r="P8" s="7">
        <v>100</v>
      </c>
      <c r="Q8" s="36">
        <v>2759</v>
      </c>
      <c r="R8" s="36">
        <v>2759</v>
      </c>
      <c r="S8" s="36">
        <v>2759</v>
      </c>
      <c r="T8" s="7" t="s">
        <v>46</v>
      </c>
      <c r="U8" s="33">
        <v>30</v>
      </c>
      <c r="V8" s="33">
        <v>2759</v>
      </c>
      <c r="W8" s="34">
        <v>8900</v>
      </c>
      <c r="X8" s="34">
        <v>8816</v>
      </c>
      <c r="Y8" s="7">
        <f t="shared" ref="Y8:Y63" si="2">X8/S8</f>
        <v>3.195360637912287</v>
      </c>
      <c r="Z8" s="35"/>
      <c r="AA8" s="35"/>
      <c r="AB8" s="7"/>
      <c r="AC8" s="7" t="s">
        <v>45</v>
      </c>
      <c r="AD8" s="7"/>
      <c r="AE8" s="35"/>
      <c r="AF8" s="7"/>
      <c r="AG8" s="7"/>
      <c r="AH8" s="35"/>
      <c r="AI8" s="7"/>
      <c r="AJ8" s="57">
        <f t="shared" si="1"/>
        <v>0</v>
      </c>
      <c r="AK8" s="35">
        <v>480</v>
      </c>
      <c r="AL8" s="35">
        <v>476</v>
      </c>
      <c r="AM8" s="7"/>
      <c r="AN8" s="7"/>
      <c r="AO8" s="7"/>
      <c r="AP8" s="7"/>
      <c r="AQ8" s="7"/>
      <c r="AR8" s="7"/>
      <c r="AS8" s="7"/>
      <c r="AT8" s="7" t="s">
        <v>567</v>
      </c>
    </row>
    <row r="9" spans="1:46" ht="15" x14ac:dyDescent="0.25">
      <c r="A9" s="7"/>
      <c r="B9" s="25" t="s">
        <v>155</v>
      </c>
      <c r="C9" s="25" t="s">
        <v>229</v>
      </c>
      <c r="D9" s="29">
        <v>41299</v>
      </c>
      <c r="E9" s="29">
        <v>41358</v>
      </c>
      <c r="F9" s="66">
        <v>2013</v>
      </c>
      <c r="G9" s="25" t="s">
        <v>232</v>
      </c>
      <c r="H9" s="9" t="s">
        <v>169</v>
      </c>
      <c r="I9" s="25" t="s">
        <v>492</v>
      </c>
      <c r="J9" s="25" t="s">
        <v>356</v>
      </c>
      <c r="K9" s="33">
        <v>5000</v>
      </c>
      <c r="L9" s="36">
        <v>25631</v>
      </c>
      <c r="M9" s="36">
        <v>25631</v>
      </c>
      <c r="N9" s="34">
        <v>25240</v>
      </c>
      <c r="O9" s="85">
        <f t="shared" si="0"/>
        <v>5.048</v>
      </c>
      <c r="P9" s="7">
        <v>100</v>
      </c>
      <c r="Q9" s="35"/>
      <c r="R9" s="35"/>
      <c r="S9" s="35"/>
      <c r="T9" s="7" t="s">
        <v>46</v>
      </c>
      <c r="U9" s="7"/>
      <c r="V9" s="7"/>
      <c r="W9" s="7">
        <v>1000</v>
      </c>
      <c r="X9" s="7">
        <v>984</v>
      </c>
      <c r="Y9" s="7"/>
      <c r="Z9" s="35"/>
      <c r="AA9" s="35"/>
      <c r="AB9" s="7">
        <v>225</v>
      </c>
      <c r="AC9" s="7"/>
      <c r="AD9" s="7"/>
      <c r="AE9" s="35"/>
      <c r="AF9" s="7"/>
      <c r="AG9" s="7"/>
      <c r="AH9" s="35"/>
      <c r="AI9" s="7"/>
      <c r="AJ9" s="57">
        <f t="shared" si="1"/>
        <v>0</v>
      </c>
      <c r="AK9" s="35"/>
      <c r="AL9" s="35"/>
      <c r="AM9" s="7"/>
      <c r="AN9" s="7"/>
      <c r="AO9" s="7"/>
      <c r="AP9" s="7"/>
      <c r="AQ9" s="7"/>
      <c r="AR9" s="7"/>
      <c r="AS9" s="7"/>
      <c r="AT9" s="7" t="s">
        <v>568</v>
      </c>
    </row>
    <row r="10" spans="1:46" ht="15" x14ac:dyDescent="0.25">
      <c r="A10" s="7"/>
      <c r="B10" s="25" t="s">
        <v>41</v>
      </c>
      <c r="C10" s="25" t="s">
        <v>134</v>
      </c>
      <c r="D10" s="29">
        <v>41304</v>
      </c>
      <c r="E10" s="29">
        <v>41363</v>
      </c>
      <c r="F10" s="66">
        <v>2013</v>
      </c>
      <c r="G10" s="25" t="s">
        <v>3</v>
      </c>
      <c r="H10" s="9" t="s">
        <v>167</v>
      </c>
      <c r="I10" s="25" t="s">
        <v>204</v>
      </c>
      <c r="J10" s="25" t="s">
        <v>356</v>
      </c>
      <c r="K10" s="33">
        <v>25000</v>
      </c>
      <c r="L10" s="36">
        <v>339096</v>
      </c>
      <c r="M10" s="36">
        <v>339096</v>
      </c>
      <c r="N10" s="34">
        <v>332594</v>
      </c>
      <c r="O10" s="85">
        <f t="shared" si="0"/>
        <v>13.30376</v>
      </c>
      <c r="P10" s="7">
        <v>100</v>
      </c>
      <c r="Q10" s="35">
        <v>17500</v>
      </c>
      <c r="R10" s="35">
        <v>25000</v>
      </c>
      <c r="S10" s="35">
        <v>25000</v>
      </c>
      <c r="T10" s="7" t="s">
        <v>46</v>
      </c>
      <c r="U10" s="7"/>
      <c r="V10" s="7">
        <v>10000</v>
      </c>
      <c r="W10" s="34">
        <v>151653</v>
      </c>
      <c r="X10" s="34">
        <v>210135</v>
      </c>
      <c r="Y10" s="7">
        <f t="shared" si="2"/>
        <v>8.4054000000000002</v>
      </c>
      <c r="Z10" s="35">
        <v>3200</v>
      </c>
      <c r="AA10" s="35"/>
      <c r="AB10" s="7">
        <v>304</v>
      </c>
      <c r="AC10" s="7"/>
      <c r="AD10" s="7"/>
      <c r="AE10" s="35"/>
      <c r="AF10" s="7"/>
      <c r="AG10" s="7"/>
      <c r="AH10" s="35">
        <v>12268</v>
      </c>
      <c r="AI10" s="7"/>
      <c r="AJ10" s="57">
        <f t="shared" si="1"/>
        <v>15468</v>
      </c>
      <c r="AK10" s="35"/>
      <c r="AL10" s="35"/>
      <c r="AM10" s="7"/>
      <c r="AN10" s="7"/>
      <c r="AO10" s="7"/>
      <c r="AP10" s="7"/>
      <c r="AQ10" s="7"/>
      <c r="AR10" s="7"/>
      <c r="AS10" s="7"/>
      <c r="AT10" s="7" t="s">
        <v>569</v>
      </c>
    </row>
    <row r="11" spans="1:46" ht="15" x14ac:dyDescent="0.25">
      <c r="A11" s="7"/>
      <c r="B11" s="25" t="s">
        <v>41</v>
      </c>
      <c r="C11" s="25" t="s">
        <v>138</v>
      </c>
      <c r="D11" s="29">
        <v>41304</v>
      </c>
      <c r="E11" s="29">
        <v>41562</v>
      </c>
      <c r="F11" s="66">
        <v>2013</v>
      </c>
      <c r="G11" s="25" t="s">
        <v>3</v>
      </c>
      <c r="H11" s="9" t="s">
        <v>167</v>
      </c>
      <c r="I11" s="25" t="s">
        <v>217</v>
      </c>
      <c r="J11" s="25" t="s">
        <v>357</v>
      </c>
      <c r="K11" s="33">
        <v>15000</v>
      </c>
      <c r="L11" s="36">
        <v>1466456</v>
      </c>
      <c r="M11" s="34">
        <v>1336281</v>
      </c>
      <c r="N11" s="34">
        <v>1293933</v>
      </c>
      <c r="O11" s="85">
        <f t="shared" si="0"/>
        <v>86.262200000000007</v>
      </c>
      <c r="P11" s="7">
        <v>75</v>
      </c>
      <c r="Q11" s="35">
        <v>15000</v>
      </c>
      <c r="R11" s="35">
        <v>15000</v>
      </c>
      <c r="S11" s="35">
        <v>15000</v>
      </c>
      <c r="T11" s="7" t="s">
        <v>45</v>
      </c>
      <c r="U11" s="7">
        <v>100</v>
      </c>
      <c r="V11" s="7">
        <v>20000</v>
      </c>
      <c r="W11" s="34">
        <v>164232</v>
      </c>
      <c r="X11" s="34">
        <v>41813</v>
      </c>
      <c r="Y11" s="7">
        <f t="shared" si="2"/>
        <v>2.7875333333333332</v>
      </c>
      <c r="Z11" s="35"/>
      <c r="AA11" s="35"/>
      <c r="AB11" s="7"/>
      <c r="AC11" s="7"/>
      <c r="AD11" s="7"/>
      <c r="AE11" s="35"/>
      <c r="AF11" s="7"/>
      <c r="AG11" s="7"/>
      <c r="AH11" s="35"/>
      <c r="AI11" s="7"/>
      <c r="AJ11" s="57">
        <f t="shared" si="1"/>
        <v>0</v>
      </c>
      <c r="AK11" s="35">
        <v>16321</v>
      </c>
      <c r="AL11" s="35">
        <v>3100</v>
      </c>
      <c r="AM11" s="7"/>
      <c r="AN11" s="7"/>
      <c r="AO11" s="7"/>
      <c r="AP11" s="7"/>
      <c r="AQ11" s="7"/>
      <c r="AR11" s="7"/>
      <c r="AS11" s="7"/>
      <c r="AT11" s="7" t="s">
        <v>570</v>
      </c>
    </row>
    <row r="12" spans="1:46" ht="15" x14ac:dyDescent="0.25">
      <c r="A12" s="7"/>
      <c r="B12" s="25" t="s">
        <v>82</v>
      </c>
      <c r="C12" s="25" t="s">
        <v>138</v>
      </c>
      <c r="D12" s="29">
        <v>41306</v>
      </c>
      <c r="E12" s="29">
        <v>41395</v>
      </c>
      <c r="F12" s="66">
        <v>2013</v>
      </c>
      <c r="G12" s="25" t="s">
        <v>70</v>
      </c>
      <c r="H12" s="9" t="s">
        <v>240</v>
      </c>
      <c r="I12" s="25" t="s">
        <v>493</v>
      </c>
      <c r="J12" s="25" t="s">
        <v>356</v>
      </c>
      <c r="K12" s="33">
        <v>60000</v>
      </c>
      <c r="L12" s="36">
        <v>205309</v>
      </c>
      <c r="M12" s="36">
        <v>205309</v>
      </c>
      <c r="N12" s="34">
        <v>198465</v>
      </c>
      <c r="O12" s="85">
        <f t="shared" si="0"/>
        <v>3.30775</v>
      </c>
      <c r="P12" s="7">
        <v>100</v>
      </c>
      <c r="Q12" s="36">
        <v>60000</v>
      </c>
      <c r="R12" s="36">
        <v>60000</v>
      </c>
      <c r="S12" s="36">
        <v>60000</v>
      </c>
      <c r="T12" s="7" t="s">
        <v>45</v>
      </c>
      <c r="U12" s="33">
        <v>80</v>
      </c>
      <c r="V12" s="33">
        <v>60000</v>
      </c>
      <c r="W12" s="34">
        <v>48899</v>
      </c>
      <c r="X12" s="34">
        <v>79775</v>
      </c>
      <c r="Y12" s="7">
        <f t="shared" si="2"/>
        <v>1.3295833333333333</v>
      </c>
      <c r="Z12" s="35"/>
      <c r="AA12" s="35">
        <v>60000</v>
      </c>
      <c r="AB12" s="7">
        <v>80</v>
      </c>
      <c r="AC12" s="7" t="s">
        <v>45</v>
      </c>
      <c r="AD12" s="7">
        <v>20</v>
      </c>
      <c r="AE12" s="35"/>
      <c r="AF12" s="7"/>
      <c r="AG12" s="7"/>
      <c r="AH12" s="35"/>
      <c r="AI12" s="7"/>
      <c r="AJ12" s="57">
        <f t="shared" si="1"/>
        <v>60000</v>
      </c>
      <c r="AK12" s="35">
        <v>15750</v>
      </c>
      <c r="AL12" s="35">
        <v>15633</v>
      </c>
      <c r="AM12" s="7"/>
      <c r="AN12" s="7"/>
      <c r="AO12" s="7"/>
      <c r="AP12" s="7"/>
      <c r="AQ12" s="7"/>
      <c r="AR12" s="7"/>
      <c r="AS12" s="7"/>
      <c r="AT12" s="7" t="s">
        <v>571</v>
      </c>
    </row>
    <row r="13" spans="1:46" ht="15" x14ac:dyDescent="0.25">
      <c r="A13" s="7"/>
      <c r="B13" s="25" t="s">
        <v>63</v>
      </c>
      <c r="C13" s="25" t="s">
        <v>138</v>
      </c>
      <c r="D13" s="29">
        <v>41311</v>
      </c>
      <c r="E13" s="29">
        <v>41432</v>
      </c>
      <c r="F13" s="66">
        <v>2013</v>
      </c>
      <c r="G13" s="25" t="s">
        <v>3</v>
      </c>
      <c r="H13" s="9" t="s">
        <v>167</v>
      </c>
      <c r="I13" s="25" t="s">
        <v>218</v>
      </c>
      <c r="J13" s="25" t="s">
        <v>356</v>
      </c>
      <c r="K13" s="33">
        <v>8000</v>
      </c>
      <c r="L13" s="36">
        <v>330693</v>
      </c>
      <c r="M13" s="34">
        <v>312510</v>
      </c>
      <c r="N13" s="34">
        <v>312510</v>
      </c>
      <c r="O13" s="85">
        <f t="shared" si="0"/>
        <v>39.063749999999999</v>
      </c>
      <c r="P13" s="7">
        <v>100</v>
      </c>
      <c r="Q13" s="35">
        <v>16370</v>
      </c>
      <c r="R13" s="35">
        <v>5000</v>
      </c>
      <c r="S13" s="35">
        <v>16370</v>
      </c>
      <c r="T13" s="7" t="s">
        <v>46</v>
      </c>
      <c r="U13" s="7">
        <v>25</v>
      </c>
      <c r="V13" s="7"/>
      <c r="W13" s="34">
        <v>7125</v>
      </c>
      <c r="X13" s="34">
        <v>6353</v>
      </c>
      <c r="Y13" s="7">
        <f t="shared" si="2"/>
        <v>0.38808796579108124</v>
      </c>
      <c r="Z13" s="35"/>
      <c r="AA13" s="35"/>
      <c r="AB13" s="7"/>
      <c r="AC13" s="7" t="s">
        <v>45</v>
      </c>
      <c r="AD13" s="7"/>
      <c r="AE13" s="35">
        <v>2842</v>
      </c>
      <c r="AF13" s="7"/>
      <c r="AG13" s="7"/>
      <c r="AH13" s="35"/>
      <c r="AI13" s="7"/>
      <c r="AJ13" s="57">
        <f t="shared" si="1"/>
        <v>0</v>
      </c>
      <c r="AK13" s="35">
        <v>29100</v>
      </c>
      <c r="AL13" s="35">
        <v>40100</v>
      </c>
      <c r="AM13" s="7"/>
      <c r="AN13" s="7"/>
      <c r="AO13" s="7"/>
      <c r="AP13" s="7"/>
      <c r="AQ13" s="7"/>
      <c r="AR13" s="7"/>
      <c r="AS13" s="7"/>
      <c r="AT13" s="7" t="s">
        <v>572</v>
      </c>
    </row>
    <row r="14" spans="1:46" ht="15" x14ac:dyDescent="0.25">
      <c r="A14" s="7"/>
      <c r="B14" s="25" t="s">
        <v>75</v>
      </c>
      <c r="C14" s="25" t="s">
        <v>138</v>
      </c>
      <c r="D14" s="29">
        <v>41311</v>
      </c>
      <c r="E14" s="29">
        <v>41455</v>
      </c>
      <c r="F14" s="66">
        <v>2013</v>
      </c>
      <c r="G14" s="25" t="s">
        <v>3</v>
      </c>
      <c r="H14" s="9" t="s">
        <v>167</v>
      </c>
      <c r="I14" s="25" t="s">
        <v>494</v>
      </c>
      <c r="J14" s="25" t="s">
        <v>356</v>
      </c>
      <c r="K14" s="33">
        <v>3000</v>
      </c>
      <c r="L14" s="36">
        <v>106551</v>
      </c>
      <c r="M14" s="34">
        <v>91405</v>
      </c>
      <c r="N14" s="34">
        <v>91405</v>
      </c>
      <c r="O14" s="85">
        <f t="shared" si="0"/>
        <v>30.468333333333334</v>
      </c>
      <c r="P14" s="7">
        <v>100</v>
      </c>
      <c r="Q14" s="36">
        <v>3000</v>
      </c>
      <c r="R14" s="36">
        <v>3000</v>
      </c>
      <c r="S14" s="36">
        <v>3000</v>
      </c>
      <c r="T14" s="7" t="s">
        <v>45</v>
      </c>
      <c r="U14" s="33">
        <v>40</v>
      </c>
      <c r="V14" s="33">
        <v>3000</v>
      </c>
      <c r="W14" s="34">
        <v>13202</v>
      </c>
      <c r="X14" s="34">
        <v>1840</v>
      </c>
      <c r="Y14" s="7">
        <f t="shared" si="2"/>
        <v>0.61333333333333329</v>
      </c>
      <c r="Z14" s="35">
        <v>275</v>
      </c>
      <c r="AA14" s="35">
        <v>3000</v>
      </c>
      <c r="AB14" s="7">
        <v>40</v>
      </c>
      <c r="AC14" s="7"/>
      <c r="AD14" s="7"/>
      <c r="AE14" s="35">
        <v>1200</v>
      </c>
      <c r="AF14" s="7"/>
      <c r="AG14" s="7"/>
      <c r="AH14" s="35"/>
      <c r="AI14" s="7"/>
      <c r="AJ14" s="57">
        <f t="shared" si="1"/>
        <v>3275</v>
      </c>
      <c r="AK14" s="35"/>
      <c r="AL14" s="35"/>
      <c r="AM14" s="7"/>
      <c r="AN14" s="7"/>
      <c r="AO14" s="7"/>
      <c r="AP14" s="7"/>
      <c r="AQ14" s="7"/>
      <c r="AR14" s="7"/>
      <c r="AS14" s="7"/>
      <c r="AT14" s="7" t="s">
        <v>573</v>
      </c>
    </row>
    <row r="15" spans="1:46" ht="15" x14ac:dyDescent="0.25">
      <c r="A15" s="7"/>
      <c r="B15" s="25" t="s">
        <v>73</v>
      </c>
      <c r="C15" s="25" t="s">
        <v>229</v>
      </c>
      <c r="D15" s="29">
        <v>41312</v>
      </c>
      <c r="E15" s="29">
        <v>41371</v>
      </c>
      <c r="F15" s="66">
        <v>2013</v>
      </c>
      <c r="G15" s="25" t="s">
        <v>232</v>
      </c>
      <c r="H15" s="9" t="s">
        <v>169</v>
      </c>
      <c r="I15" s="25" t="s">
        <v>495</v>
      </c>
      <c r="J15" s="25" t="s">
        <v>356</v>
      </c>
      <c r="K15" s="33">
        <v>2640</v>
      </c>
      <c r="L15" s="36">
        <v>164103</v>
      </c>
      <c r="M15" s="36">
        <v>164103</v>
      </c>
      <c r="N15" s="36">
        <v>164103</v>
      </c>
      <c r="O15" s="85">
        <f t="shared" si="0"/>
        <v>62.160227272727276</v>
      </c>
      <c r="P15" s="7">
        <v>100</v>
      </c>
      <c r="Q15" s="35"/>
      <c r="R15" s="35"/>
      <c r="S15" s="35"/>
      <c r="T15" s="7" t="s">
        <v>46</v>
      </c>
      <c r="U15" s="7"/>
      <c r="V15" s="7"/>
      <c r="W15" s="7"/>
      <c r="X15" s="7"/>
      <c r="Y15" s="7"/>
      <c r="Z15" s="35"/>
      <c r="AA15" s="35"/>
      <c r="AB15" s="7">
        <v>20</v>
      </c>
      <c r="AC15" s="7"/>
      <c r="AD15" s="7"/>
      <c r="AE15" s="35"/>
      <c r="AF15" s="7"/>
      <c r="AG15" s="7"/>
      <c r="AH15" s="35"/>
      <c r="AI15" s="7"/>
      <c r="AJ15" s="57">
        <f t="shared" si="1"/>
        <v>0</v>
      </c>
      <c r="AK15" s="35"/>
      <c r="AL15" s="35"/>
      <c r="AM15" s="7"/>
      <c r="AN15" s="7"/>
      <c r="AO15" s="7"/>
      <c r="AP15" s="7"/>
      <c r="AQ15" s="7"/>
      <c r="AR15" s="7"/>
      <c r="AS15" s="7"/>
      <c r="AT15" s="7" t="s">
        <v>574</v>
      </c>
    </row>
    <row r="16" spans="1:46" ht="15" x14ac:dyDescent="0.25">
      <c r="A16" s="7"/>
      <c r="B16" s="25" t="s">
        <v>64</v>
      </c>
      <c r="C16" s="21" t="s">
        <v>138</v>
      </c>
      <c r="D16" s="29">
        <v>41312</v>
      </c>
      <c r="E16" s="29">
        <v>41432</v>
      </c>
      <c r="F16" s="66">
        <v>2013</v>
      </c>
      <c r="G16" s="25" t="s">
        <v>3</v>
      </c>
      <c r="H16" s="9" t="s">
        <v>167</v>
      </c>
      <c r="I16" s="25" t="s">
        <v>219</v>
      </c>
      <c r="J16" s="25" t="s">
        <v>356</v>
      </c>
      <c r="K16" s="33">
        <v>3500</v>
      </c>
      <c r="L16" s="36">
        <v>266514</v>
      </c>
      <c r="M16" s="36">
        <v>266514</v>
      </c>
      <c r="N16" s="34">
        <v>247773</v>
      </c>
      <c r="O16" s="85">
        <f t="shared" si="0"/>
        <v>70.792285714285711</v>
      </c>
      <c r="P16" s="7">
        <v>100</v>
      </c>
      <c r="Q16" s="36">
        <v>3500</v>
      </c>
      <c r="R16" s="36">
        <v>3500</v>
      </c>
      <c r="S16" s="36">
        <v>3500</v>
      </c>
      <c r="T16" s="7" t="s">
        <v>45</v>
      </c>
      <c r="U16" s="33">
        <v>60</v>
      </c>
      <c r="V16" s="33">
        <v>3500</v>
      </c>
      <c r="W16" s="34">
        <v>41600</v>
      </c>
      <c r="X16" s="34">
        <v>43197</v>
      </c>
      <c r="Y16" s="7">
        <f t="shared" si="2"/>
        <v>12.342000000000001</v>
      </c>
      <c r="Z16" s="35"/>
      <c r="AA16" s="35"/>
      <c r="AB16" s="7"/>
      <c r="AC16" s="7">
        <v>30</v>
      </c>
      <c r="AD16" s="7" t="s">
        <v>45</v>
      </c>
      <c r="AE16" s="35">
        <v>1400</v>
      </c>
      <c r="AF16" s="7"/>
      <c r="AG16" s="7"/>
      <c r="AH16" s="35"/>
      <c r="AI16" s="7"/>
      <c r="AJ16" s="57">
        <f t="shared" si="1"/>
        <v>0</v>
      </c>
      <c r="AK16" s="35"/>
      <c r="AL16" s="35"/>
      <c r="AM16" s="7"/>
      <c r="AN16" s="7"/>
      <c r="AO16" s="7"/>
      <c r="AP16" s="7"/>
      <c r="AQ16" s="7"/>
      <c r="AR16" s="7"/>
      <c r="AS16" s="7"/>
      <c r="AT16" s="7" t="s">
        <v>575</v>
      </c>
    </row>
    <row r="17" spans="1:46" ht="15" x14ac:dyDescent="0.25">
      <c r="A17" s="7"/>
      <c r="B17" s="25" t="s">
        <v>119</v>
      </c>
      <c r="C17" s="25" t="s">
        <v>138</v>
      </c>
      <c r="D17" s="29">
        <v>41324</v>
      </c>
      <c r="E17" s="29">
        <v>41413</v>
      </c>
      <c r="F17" s="66">
        <v>2013</v>
      </c>
      <c r="G17" s="25" t="s">
        <v>3</v>
      </c>
      <c r="H17" s="9" t="s">
        <v>167</v>
      </c>
      <c r="I17" s="25" t="s">
        <v>496</v>
      </c>
      <c r="J17" s="25" t="s">
        <v>356</v>
      </c>
      <c r="K17" s="33">
        <v>3459</v>
      </c>
      <c r="L17" s="36">
        <v>184249</v>
      </c>
      <c r="M17" s="36">
        <v>184249</v>
      </c>
      <c r="N17" s="34">
        <v>180964</v>
      </c>
      <c r="O17" s="85">
        <f t="shared" si="0"/>
        <v>52.316854582249206</v>
      </c>
      <c r="P17" s="7">
        <v>100</v>
      </c>
      <c r="Q17" s="35"/>
      <c r="R17" s="35"/>
      <c r="S17" s="35"/>
      <c r="T17" s="7" t="s">
        <v>46</v>
      </c>
      <c r="U17" s="7">
        <v>30</v>
      </c>
      <c r="V17" s="7"/>
      <c r="W17" s="34">
        <v>565</v>
      </c>
      <c r="X17" s="34">
        <v>5765</v>
      </c>
      <c r="Y17" s="7"/>
      <c r="Z17" s="35"/>
      <c r="AA17" s="35"/>
      <c r="AB17" s="7"/>
      <c r="AC17" s="7"/>
      <c r="AD17" s="7"/>
      <c r="AE17" s="35"/>
      <c r="AF17" s="7"/>
      <c r="AG17" s="7"/>
      <c r="AH17" s="35"/>
      <c r="AI17" s="7"/>
      <c r="AJ17" s="57">
        <f t="shared" si="1"/>
        <v>0</v>
      </c>
      <c r="AK17" s="35"/>
      <c r="AL17" s="35"/>
      <c r="AM17" s="7"/>
      <c r="AN17" s="7"/>
      <c r="AO17" s="7"/>
      <c r="AP17" s="7"/>
      <c r="AQ17" s="7"/>
      <c r="AR17" s="7"/>
      <c r="AS17" s="7"/>
      <c r="AT17" s="7" t="s">
        <v>576</v>
      </c>
    </row>
    <row r="18" spans="1:46" ht="15" x14ac:dyDescent="0.25">
      <c r="A18" s="7"/>
      <c r="B18" s="25" t="s">
        <v>110</v>
      </c>
      <c r="C18" s="21" t="s">
        <v>138</v>
      </c>
      <c r="D18" s="29">
        <v>41331</v>
      </c>
      <c r="E18" s="29">
        <v>41486</v>
      </c>
      <c r="F18" s="66">
        <v>2013</v>
      </c>
      <c r="G18" s="25" t="s">
        <v>3</v>
      </c>
      <c r="H18" s="9" t="s">
        <v>167</v>
      </c>
      <c r="I18" s="25" t="s">
        <v>497</v>
      </c>
      <c r="J18" s="25" t="s">
        <v>356</v>
      </c>
      <c r="K18" s="33">
        <v>1800</v>
      </c>
      <c r="L18" s="36">
        <v>93951</v>
      </c>
      <c r="M18" s="36">
        <v>93951</v>
      </c>
      <c r="N18" s="34">
        <v>93153</v>
      </c>
      <c r="O18" s="85">
        <f t="shared" si="0"/>
        <v>51.751666666666665</v>
      </c>
      <c r="P18" s="7">
        <v>100</v>
      </c>
      <c r="Q18" s="36">
        <v>1800</v>
      </c>
      <c r="R18" s="36">
        <v>1800</v>
      </c>
      <c r="S18" s="36">
        <v>1800</v>
      </c>
      <c r="T18" s="7" t="s">
        <v>45</v>
      </c>
      <c r="U18" s="33">
        <v>50</v>
      </c>
      <c r="V18" s="33">
        <v>1800</v>
      </c>
      <c r="W18" s="34">
        <v>2876</v>
      </c>
      <c r="X18" s="34">
        <v>2256</v>
      </c>
      <c r="Y18" s="7">
        <f t="shared" si="2"/>
        <v>1.2533333333333334</v>
      </c>
      <c r="Z18" s="35"/>
      <c r="AA18" s="35"/>
      <c r="AB18" s="7">
        <v>50</v>
      </c>
      <c r="AC18" s="7"/>
      <c r="AD18" s="7"/>
      <c r="AE18" s="35"/>
      <c r="AF18" s="7"/>
      <c r="AG18" s="7"/>
      <c r="AH18" s="35"/>
      <c r="AI18" s="7"/>
      <c r="AJ18" s="57">
        <f t="shared" si="1"/>
        <v>0</v>
      </c>
      <c r="AK18" s="35"/>
      <c r="AL18" s="35"/>
      <c r="AM18" s="7"/>
      <c r="AN18" s="7"/>
      <c r="AO18" s="7"/>
      <c r="AP18" s="7"/>
      <c r="AQ18" s="7"/>
      <c r="AR18" s="7"/>
      <c r="AS18" s="7"/>
      <c r="AT18" s="7" t="s">
        <v>577</v>
      </c>
    </row>
    <row r="19" spans="1:46" ht="15" x14ac:dyDescent="0.25">
      <c r="A19" s="7"/>
      <c r="B19" s="25" t="s">
        <v>97</v>
      </c>
      <c r="C19" s="25" t="s">
        <v>138</v>
      </c>
      <c r="D19" s="29">
        <v>41333</v>
      </c>
      <c r="E19" s="29">
        <v>41486</v>
      </c>
      <c r="F19" s="66">
        <v>2013</v>
      </c>
      <c r="G19" s="25" t="s">
        <v>153</v>
      </c>
      <c r="H19" s="9" t="s">
        <v>241</v>
      </c>
      <c r="I19" s="25" t="s">
        <v>498</v>
      </c>
      <c r="J19" s="25" t="s">
        <v>356</v>
      </c>
      <c r="K19" s="33">
        <v>10000</v>
      </c>
      <c r="L19" s="36">
        <v>298747</v>
      </c>
      <c r="M19" s="36">
        <v>298747</v>
      </c>
      <c r="N19" s="34">
        <v>284177</v>
      </c>
      <c r="O19" s="85">
        <f t="shared" si="0"/>
        <v>28.4177</v>
      </c>
      <c r="P19" s="7">
        <v>100</v>
      </c>
      <c r="Q19" s="36">
        <v>10000</v>
      </c>
      <c r="R19" s="35"/>
      <c r="S19" s="36">
        <v>10000</v>
      </c>
      <c r="T19" s="7" t="s">
        <v>46</v>
      </c>
      <c r="U19" s="7"/>
      <c r="V19" s="33">
        <v>10000</v>
      </c>
      <c r="W19" s="34">
        <v>74966</v>
      </c>
      <c r="X19" s="34">
        <v>68048</v>
      </c>
      <c r="Y19" s="7">
        <f t="shared" si="2"/>
        <v>6.8048000000000002</v>
      </c>
      <c r="Z19" s="35"/>
      <c r="AA19" s="35"/>
      <c r="AB19" s="7"/>
      <c r="AC19" s="7"/>
      <c r="AD19" s="7"/>
      <c r="AE19" s="35"/>
      <c r="AF19" s="7"/>
      <c r="AG19" s="7"/>
      <c r="AH19" s="35">
        <v>4770</v>
      </c>
      <c r="AI19" s="7"/>
      <c r="AJ19" s="57">
        <f t="shared" si="1"/>
        <v>4770</v>
      </c>
      <c r="AK19" s="35"/>
      <c r="AL19" s="35">
        <v>6636</v>
      </c>
      <c r="AM19" s="7"/>
      <c r="AN19" s="7"/>
      <c r="AO19" s="7"/>
      <c r="AP19" s="7"/>
      <c r="AQ19" s="7"/>
      <c r="AR19" s="7"/>
      <c r="AS19" s="7"/>
      <c r="AT19" s="7" t="s">
        <v>578</v>
      </c>
    </row>
    <row r="20" spans="1:46" ht="15" x14ac:dyDescent="0.25">
      <c r="A20" s="7"/>
      <c r="B20" s="25" t="s">
        <v>221</v>
      </c>
      <c r="C20" s="25" t="s">
        <v>229</v>
      </c>
      <c r="D20" s="29">
        <v>41337</v>
      </c>
      <c r="E20" s="29">
        <v>41398</v>
      </c>
      <c r="F20" s="66">
        <v>2013</v>
      </c>
      <c r="G20" s="25" t="s">
        <v>3</v>
      </c>
      <c r="H20" s="9" t="s">
        <v>167</v>
      </c>
      <c r="I20" s="25" t="s">
        <v>499</v>
      </c>
      <c r="J20" s="25" t="s">
        <v>356</v>
      </c>
      <c r="K20" s="33">
        <v>6548</v>
      </c>
      <c r="L20" s="36">
        <v>176424</v>
      </c>
      <c r="M20" s="36">
        <v>176424</v>
      </c>
      <c r="N20" s="36">
        <v>176424</v>
      </c>
      <c r="O20" s="85">
        <f t="shared" si="0"/>
        <v>26.943188759926695</v>
      </c>
      <c r="P20" s="7">
        <v>100</v>
      </c>
      <c r="Q20" s="35"/>
      <c r="R20" s="35"/>
      <c r="S20" s="35"/>
      <c r="T20" s="7" t="s">
        <v>46</v>
      </c>
      <c r="U20" s="7"/>
      <c r="V20" s="7"/>
      <c r="W20" s="34">
        <v>31755</v>
      </c>
      <c r="X20" s="34">
        <v>31699</v>
      </c>
      <c r="Y20" s="7"/>
      <c r="Z20" s="35"/>
      <c r="AA20" s="35"/>
      <c r="AB20" s="7">
        <v>25</v>
      </c>
      <c r="AC20" s="7"/>
      <c r="AD20" s="7"/>
      <c r="AE20" s="35"/>
      <c r="AF20" s="7"/>
      <c r="AG20" s="7"/>
      <c r="AH20" s="35"/>
      <c r="AI20" s="7"/>
      <c r="AJ20" s="57">
        <f t="shared" si="1"/>
        <v>0</v>
      </c>
      <c r="AK20" s="35"/>
      <c r="AL20" s="35"/>
      <c r="AM20" s="7"/>
      <c r="AN20" s="7"/>
      <c r="AO20" s="7"/>
      <c r="AP20" s="7"/>
      <c r="AQ20" s="7"/>
      <c r="AR20" s="7"/>
      <c r="AS20" s="7"/>
      <c r="AT20" s="7" t="s">
        <v>579</v>
      </c>
    </row>
    <row r="21" spans="1:46" ht="15" x14ac:dyDescent="0.25">
      <c r="A21" s="7"/>
      <c r="B21" s="25" t="s">
        <v>155</v>
      </c>
      <c r="C21" s="25" t="s">
        <v>229</v>
      </c>
      <c r="D21" s="29">
        <v>41337</v>
      </c>
      <c r="E21" s="29">
        <v>41429</v>
      </c>
      <c r="F21" s="66">
        <v>2013</v>
      </c>
      <c r="G21" s="25" t="s">
        <v>3</v>
      </c>
      <c r="H21" s="9" t="s">
        <v>167</v>
      </c>
      <c r="I21" s="25" t="s">
        <v>500</v>
      </c>
      <c r="J21" s="25" t="s">
        <v>356</v>
      </c>
      <c r="K21" s="33">
        <v>10000</v>
      </c>
      <c r="L21" s="36">
        <v>88166</v>
      </c>
      <c r="M21" s="36">
        <v>88166</v>
      </c>
      <c r="N21" s="34">
        <v>87658</v>
      </c>
      <c r="O21" s="85">
        <f t="shared" si="0"/>
        <v>8.7658000000000005</v>
      </c>
      <c r="P21" s="7">
        <v>100</v>
      </c>
      <c r="Q21" s="35"/>
      <c r="R21" s="35"/>
      <c r="S21" s="35"/>
      <c r="T21" s="7" t="s">
        <v>46</v>
      </c>
      <c r="U21" s="7">
        <v>356</v>
      </c>
      <c r="V21" s="7"/>
      <c r="W21" s="34">
        <v>12000</v>
      </c>
      <c r="X21" s="34">
        <v>11159</v>
      </c>
      <c r="Y21" s="7"/>
      <c r="Z21" s="35">
        <v>232</v>
      </c>
      <c r="AA21" s="35"/>
      <c r="AB21" s="7">
        <v>356</v>
      </c>
      <c r="AC21" s="7"/>
      <c r="AD21" s="7"/>
      <c r="AE21" s="35"/>
      <c r="AF21" s="7"/>
      <c r="AG21" s="7"/>
      <c r="AH21" s="35"/>
      <c r="AI21" s="7"/>
      <c r="AJ21" s="57">
        <f t="shared" si="1"/>
        <v>232</v>
      </c>
      <c r="AK21" s="35"/>
      <c r="AL21" s="35"/>
      <c r="AM21" s="7"/>
      <c r="AN21" s="7"/>
      <c r="AO21" s="7"/>
      <c r="AP21" s="7"/>
      <c r="AQ21" s="7"/>
      <c r="AR21" s="7"/>
      <c r="AS21" s="7"/>
      <c r="AT21" s="7" t="s">
        <v>580</v>
      </c>
    </row>
    <row r="22" spans="1:46" ht="15" x14ac:dyDescent="0.25">
      <c r="A22" s="7"/>
      <c r="B22" s="25" t="s">
        <v>103</v>
      </c>
      <c r="C22" s="25" t="s">
        <v>136</v>
      </c>
      <c r="D22" s="29">
        <v>41345</v>
      </c>
      <c r="E22" s="29">
        <v>41486</v>
      </c>
      <c r="F22" s="66">
        <v>2013</v>
      </c>
      <c r="G22" s="25" t="s">
        <v>3</v>
      </c>
      <c r="H22" s="9" t="s">
        <v>167</v>
      </c>
      <c r="I22" s="25" t="s">
        <v>178</v>
      </c>
      <c r="J22" s="25" t="s">
        <v>356</v>
      </c>
      <c r="K22" s="33">
        <v>10000</v>
      </c>
      <c r="L22" s="36">
        <v>299846</v>
      </c>
      <c r="M22" s="36">
        <v>299846</v>
      </c>
      <c r="N22" s="34">
        <v>295442</v>
      </c>
      <c r="O22" s="85">
        <f t="shared" si="0"/>
        <v>29.5442</v>
      </c>
      <c r="P22" s="7">
        <v>100</v>
      </c>
      <c r="Q22" s="35"/>
      <c r="R22" s="35"/>
      <c r="S22" s="35"/>
      <c r="T22" s="7" t="s">
        <v>46</v>
      </c>
      <c r="U22" s="7"/>
      <c r="V22" s="7"/>
      <c r="W22" s="7"/>
      <c r="X22" s="7"/>
      <c r="Y22" s="7"/>
      <c r="Z22" s="35"/>
      <c r="AA22" s="35"/>
      <c r="AB22" s="7"/>
      <c r="AC22" s="7"/>
      <c r="AD22" s="7"/>
      <c r="AE22" s="35"/>
      <c r="AF22" s="7"/>
      <c r="AG22" s="7"/>
      <c r="AH22" s="35"/>
      <c r="AI22" s="7"/>
      <c r="AJ22" s="57">
        <f t="shared" si="1"/>
        <v>0</v>
      </c>
      <c r="AK22" s="35"/>
      <c r="AL22" s="35"/>
      <c r="AM22" s="7"/>
      <c r="AN22" s="7"/>
      <c r="AO22" s="7"/>
      <c r="AP22" s="7"/>
      <c r="AQ22" s="7"/>
      <c r="AR22" s="7"/>
      <c r="AS22" s="7"/>
      <c r="AT22" s="7" t="s">
        <v>581</v>
      </c>
    </row>
    <row r="23" spans="1:46" ht="15" x14ac:dyDescent="0.25">
      <c r="A23" s="7"/>
      <c r="B23" s="25" t="s">
        <v>81</v>
      </c>
      <c r="C23" s="25" t="s">
        <v>138</v>
      </c>
      <c r="D23" s="29">
        <v>41348</v>
      </c>
      <c r="E23" s="29">
        <v>41485</v>
      </c>
      <c r="F23" s="66">
        <v>2013</v>
      </c>
      <c r="G23" s="25" t="s">
        <v>3</v>
      </c>
      <c r="H23" s="9" t="s">
        <v>167</v>
      </c>
      <c r="I23" s="25" t="s">
        <v>501</v>
      </c>
      <c r="J23" s="25" t="s">
        <v>356</v>
      </c>
      <c r="K23" s="33">
        <v>11000</v>
      </c>
      <c r="L23" s="36">
        <v>282917</v>
      </c>
      <c r="M23" s="36">
        <v>282917</v>
      </c>
      <c r="N23" s="34">
        <v>225610</v>
      </c>
      <c r="O23" s="85">
        <f t="shared" si="0"/>
        <v>20.51</v>
      </c>
      <c r="P23" s="7">
        <v>100</v>
      </c>
      <c r="Q23" s="36">
        <v>11000</v>
      </c>
      <c r="R23" s="36">
        <v>11000</v>
      </c>
      <c r="S23" s="36">
        <v>11000</v>
      </c>
      <c r="T23" s="7" t="s">
        <v>45</v>
      </c>
      <c r="U23" s="7">
        <v>100</v>
      </c>
      <c r="V23" s="33">
        <v>11000</v>
      </c>
      <c r="W23" s="34">
        <v>33000</v>
      </c>
      <c r="X23" s="34">
        <v>56281</v>
      </c>
      <c r="Y23" s="7">
        <f t="shared" si="2"/>
        <v>5.1164545454545456</v>
      </c>
      <c r="Z23" s="35"/>
      <c r="AA23" s="36">
        <v>11000</v>
      </c>
      <c r="AB23" s="7"/>
      <c r="AC23" s="7"/>
      <c r="AD23" s="7">
        <v>50</v>
      </c>
      <c r="AE23" s="35"/>
      <c r="AF23" s="7"/>
      <c r="AG23" s="7"/>
      <c r="AH23" s="35"/>
      <c r="AI23" s="7"/>
      <c r="AJ23" s="57">
        <f t="shared" si="1"/>
        <v>11000</v>
      </c>
      <c r="AK23" s="35">
        <v>1050</v>
      </c>
      <c r="AL23" s="35"/>
      <c r="AM23" s="7"/>
      <c r="AN23" s="7"/>
      <c r="AO23" s="7"/>
      <c r="AP23" s="7"/>
      <c r="AQ23" s="7"/>
      <c r="AR23" s="7"/>
      <c r="AS23" s="7"/>
      <c r="AT23" s="7" t="s">
        <v>582</v>
      </c>
    </row>
    <row r="24" spans="1:46" ht="15" x14ac:dyDescent="0.25">
      <c r="A24" s="7"/>
      <c r="B24" s="25" t="s">
        <v>220</v>
      </c>
      <c r="C24" s="25" t="s">
        <v>229</v>
      </c>
      <c r="D24" s="29">
        <v>41351</v>
      </c>
      <c r="E24" s="29">
        <v>41443</v>
      </c>
      <c r="F24" s="66">
        <v>2013</v>
      </c>
      <c r="G24" s="25" t="s">
        <v>3</v>
      </c>
      <c r="H24" s="9" t="s">
        <v>167</v>
      </c>
      <c r="I24" s="25" t="s">
        <v>502</v>
      </c>
      <c r="J24" s="25" t="s">
        <v>356</v>
      </c>
      <c r="K24" s="33">
        <v>3800</v>
      </c>
      <c r="L24" s="36">
        <v>147193</v>
      </c>
      <c r="M24" s="36">
        <v>147193</v>
      </c>
      <c r="N24" s="36">
        <v>147193</v>
      </c>
      <c r="O24" s="85">
        <f t="shared" si="0"/>
        <v>38.734999999999999</v>
      </c>
      <c r="P24" s="7">
        <v>100</v>
      </c>
      <c r="Q24" s="35"/>
      <c r="R24" s="35"/>
      <c r="S24" s="35"/>
      <c r="T24" s="7" t="s">
        <v>46</v>
      </c>
      <c r="U24" s="7"/>
      <c r="V24" s="7"/>
      <c r="W24" s="34">
        <v>21375</v>
      </c>
      <c r="X24" s="34">
        <v>19353</v>
      </c>
      <c r="Y24" s="7"/>
      <c r="Z24" s="35"/>
      <c r="AA24" s="35"/>
      <c r="AB24" s="7">
        <v>25</v>
      </c>
      <c r="AC24" s="7"/>
      <c r="AD24" s="7"/>
      <c r="AE24" s="35"/>
      <c r="AF24" s="7"/>
      <c r="AG24" s="7"/>
      <c r="AH24" s="35"/>
      <c r="AI24" s="7"/>
      <c r="AJ24" s="57">
        <f t="shared" si="1"/>
        <v>0</v>
      </c>
      <c r="AK24" s="35"/>
      <c r="AL24" s="35"/>
      <c r="AM24" s="7"/>
      <c r="AN24" s="7"/>
      <c r="AO24" s="7"/>
      <c r="AP24" s="7"/>
      <c r="AQ24" s="7"/>
      <c r="AR24" s="7"/>
      <c r="AS24" s="7"/>
      <c r="AT24" s="7" t="s">
        <v>583</v>
      </c>
    </row>
    <row r="25" spans="1:46" ht="15" x14ac:dyDescent="0.25">
      <c r="A25" s="7"/>
      <c r="B25" s="25" t="s">
        <v>483</v>
      </c>
      <c r="C25" s="25" t="s">
        <v>229</v>
      </c>
      <c r="D25" s="29">
        <v>41352</v>
      </c>
      <c r="E25" s="29">
        <v>41455</v>
      </c>
      <c r="F25" s="66">
        <v>2013</v>
      </c>
      <c r="G25" s="25" t="s">
        <v>118</v>
      </c>
      <c r="H25" s="9" t="s">
        <v>241</v>
      </c>
      <c r="I25" s="25" t="s">
        <v>503</v>
      </c>
      <c r="J25" s="25" t="s">
        <v>356</v>
      </c>
      <c r="K25" s="33">
        <v>15000</v>
      </c>
      <c r="L25" s="36">
        <v>178068</v>
      </c>
      <c r="M25" s="36">
        <v>178068</v>
      </c>
      <c r="N25" s="34">
        <v>176240</v>
      </c>
      <c r="O25" s="85">
        <f t="shared" si="0"/>
        <v>11.749333333333333</v>
      </c>
      <c r="P25" s="7">
        <v>100</v>
      </c>
      <c r="Q25" s="35"/>
      <c r="R25" s="35"/>
      <c r="S25" s="35"/>
      <c r="T25" s="7" t="s">
        <v>46</v>
      </c>
      <c r="U25" s="7"/>
      <c r="V25" s="7"/>
      <c r="W25" s="7"/>
      <c r="X25" s="7"/>
      <c r="Y25" s="7"/>
      <c r="Z25" s="35"/>
      <c r="AA25" s="35"/>
      <c r="AB25" s="7"/>
      <c r="AC25" s="7"/>
      <c r="AD25" s="7"/>
      <c r="AE25" s="35"/>
      <c r="AF25" s="7"/>
      <c r="AG25" s="7"/>
      <c r="AH25" s="35"/>
      <c r="AI25" s="7"/>
      <c r="AJ25" s="57">
        <f t="shared" si="1"/>
        <v>0</v>
      </c>
      <c r="AK25" s="35"/>
      <c r="AL25" s="35"/>
      <c r="AM25" s="7"/>
      <c r="AN25" s="7"/>
      <c r="AO25" s="7"/>
      <c r="AP25" s="7"/>
      <c r="AQ25" s="7"/>
      <c r="AR25" s="7"/>
      <c r="AS25" s="7"/>
      <c r="AT25" s="7" t="s">
        <v>584</v>
      </c>
    </row>
    <row r="26" spans="1:46" ht="15" x14ac:dyDescent="0.25">
      <c r="A26" s="7"/>
      <c r="B26" s="26" t="s">
        <v>223</v>
      </c>
      <c r="C26" s="25" t="s">
        <v>138</v>
      </c>
      <c r="D26" s="29">
        <v>41354</v>
      </c>
      <c r="E26" s="29">
        <v>41446</v>
      </c>
      <c r="F26" s="66">
        <v>2013</v>
      </c>
      <c r="G26" s="25" t="s">
        <v>118</v>
      </c>
      <c r="H26" s="9" t="s">
        <v>241</v>
      </c>
      <c r="I26" s="25" t="s">
        <v>504</v>
      </c>
      <c r="J26" s="25" t="s">
        <v>356</v>
      </c>
      <c r="K26" s="33">
        <v>8710</v>
      </c>
      <c r="L26" s="36">
        <v>294903</v>
      </c>
      <c r="M26" s="34">
        <v>18940</v>
      </c>
      <c r="N26" s="34">
        <v>18940</v>
      </c>
      <c r="O26" s="85">
        <f t="shared" si="0"/>
        <v>2.1745120551090702</v>
      </c>
      <c r="P26" s="7"/>
      <c r="Q26" s="35"/>
      <c r="R26" s="35">
        <v>8710</v>
      </c>
      <c r="S26" s="35">
        <v>8710</v>
      </c>
      <c r="T26" s="7" t="s">
        <v>46</v>
      </c>
      <c r="U26" s="7">
        <v>60</v>
      </c>
      <c r="V26" s="7"/>
      <c r="W26" s="7"/>
      <c r="X26" s="7"/>
      <c r="Y26" s="7">
        <f t="shared" si="2"/>
        <v>0</v>
      </c>
      <c r="Z26" s="35"/>
      <c r="AA26" s="35">
        <v>8710</v>
      </c>
      <c r="AB26" s="7">
        <v>140</v>
      </c>
      <c r="AC26" s="7"/>
      <c r="AD26" s="7"/>
      <c r="AE26" s="35">
        <v>3942</v>
      </c>
      <c r="AF26" s="7"/>
      <c r="AG26" s="7"/>
      <c r="AH26" s="35"/>
      <c r="AI26" s="7"/>
      <c r="AJ26" s="57">
        <f t="shared" si="1"/>
        <v>8710</v>
      </c>
      <c r="AK26" s="35"/>
      <c r="AL26" s="35"/>
      <c r="AM26" s="7"/>
      <c r="AN26" s="7"/>
      <c r="AO26" s="7"/>
      <c r="AP26" s="7"/>
      <c r="AQ26" s="7"/>
      <c r="AR26" s="7"/>
      <c r="AS26" s="7"/>
      <c r="AT26" s="7" t="s">
        <v>585</v>
      </c>
    </row>
    <row r="27" spans="1:46" ht="15" x14ac:dyDescent="0.25">
      <c r="A27" s="7"/>
      <c r="B27" s="26" t="s">
        <v>228</v>
      </c>
      <c r="C27" s="25" t="s">
        <v>138</v>
      </c>
      <c r="D27" s="29">
        <v>41355</v>
      </c>
      <c r="E27" s="29">
        <v>41547</v>
      </c>
      <c r="F27" s="66">
        <v>2013</v>
      </c>
      <c r="G27" s="25" t="s">
        <v>99</v>
      </c>
      <c r="H27" s="9" t="s">
        <v>175</v>
      </c>
      <c r="I27" s="25" t="s">
        <v>505</v>
      </c>
      <c r="J27" s="25" t="s">
        <v>357</v>
      </c>
      <c r="K27" s="33">
        <v>15000</v>
      </c>
      <c r="L27" s="36">
        <v>1122910</v>
      </c>
      <c r="M27" s="34">
        <v>906755</v>
      </c>
      <c r="N27" s="34">
        <v>875232</v>
      </c>
      <c r="O27" s="85">
        <f t="shared" si="0"/>
        <v>58.348799999999997</v>
      </c>
      <c r="P27" s="7">
        <v>89</v>
      </c>
      <c r="Q27" s="36">
        <v>15000</v>
      </c>
      <c r="R27" s="36">
        <v>15000</v>
      </c>
      <c r="S27" s="36">
        <v>15000</v>
      </c>
      <c r="T27" s="7" t="s">
        <v>46</v>
      </c>
      <c r="U27" s="33">
        <v>218</v>
      </c>
      <c r="V27" s="33">
        <v>15000</v>
      </c>
      <c r="W27" s="34">
        <v>65020</v>
      </c>
      <c r="X27" s="34">
        <v>11831</v>
      </c>
      <c r="Y27" s="7">
        <f t="shared" si="2"/>
        <v>0.78873333333333329</v>
      </c>
      <c r="Z27" s="35"/>
      <c r="AA27" s="35"/>
      <c r="AB27" s="33">
        <v>15000</v>
      </c>
      <c r="AC27" s="7"/>
      <c r="AD27" s="7"/>
      <c r="AE27" s="35">
        <v>2000</v>
      </c>
      <c r="AF27" s="7"/>
      <c r="AG27" s="7"/>
      <c r="AH27" s="35">
        <v>22315</v>
      </c>
      <c r="AI27" s="7"/>
      <c r="AJ27" s="57">
        <f t="shared" si="1"/>
        <v>22315</v>
      </c>
      <c r="AK27" s="35"/>
      <c r="AL27" s="35"/>
      <c r="AM27" s="7"/>
      <c r="AN27" s="7"/>
      <c r="AO27" s="7"/>
      <c r="AP27" s="7"/>
      <c r="AQ27" s="7"/>
      <c r="AR27" s="7"/>
      <c r="AS27" s="7"/>
      <c r="AT27" s="7" t="s">
        <v>586</v>
      </c>
    </row>
    <row r="28" spans="1:46" ht="15" x14ac:dyDescent="0.25">
      <c r="A28" s="7"/>
      <c r="B28" s="25" t="s">
        <v>2</v>
      </c>
      <c r="C28" s="25" t="s">
        <v>229</v>
      </c>
      <c r="D28" s="29">
        <v>41361</v>
      </c>
      <c r="E28" s="29">
        <v>41453</v>
      </c>
      <c r="F28" s="66">
        <v>2013</v>
      </c>
      <c r="G28" s="25" t="s">
        <v>118</v>
      </c>
      <c r="H28" s="9" t="s">
        <v>241</v>
      </c>
      <c r="I28" s="25" t="s">
        <v>506</v>
      </c>
      <c r="J28" s="25" t="s">
        <v>356</v>
      </c>
      <c r="K28" s="33">
        <v>1125</v>
      </c>
      <c r="L28" s="36">
        <v>94093</v>
      </c>
      <c r="M28" s="36">
        <v>94093</v>
      </c>
      <c r="N28" s="34">
        <v>93294</v>
      </c>
      <c r="O28" s="85">
        <f t="shared" si="0"/>
        <v>82.927999999999997</v>
      </c>
      <c r="P28" s="7">
        <v>100</v>
      </c>
      <c r="Q28" s="35"/>
      <c r="R28" s="35"/>
      <c r="S28" s="35"/>
      <c r="T28" s="7" t="s">
        <v>46</v>
      </c>
      <c r="U28" s="7"/>
      <c r="V28" s="7"/>
      <c r="W28" s="34">
        <v>9000</v>
      </c>
      <c r="X28" s="34">
        <v>7631</v>
      </c>
      <c r="Y28" s="7"/>
      <c r="Z28" s="35"/>
      <c r="AA28" s="35"/>
      <c r="AB28" s="7">
        <v>15</v>
      </c>
      <c r="AC28" s="7"/>
      <c r="AD28" s="7"/>
      <c r="AE28" s="35"/>
      <c r="AF28" s="7"/>
      <c r="AG28" s="7"/>
      <c r="AH28" s="35"/>
      <c r="AI28" s="7"/>
      <c r="AJ28" s="57">
        <f t="shared" si="1"/>
        <v>0</v>
      </c>
      <c r="AK28" s="35"/>
      <c r="AL28" s="35"/>
      <c r="AM28" s="7"/>
      <c r="AN28" s="7"/>
      <c r="AO28" s="7"/>
      <c r="AP28" s="7"/>
      <c r="AQ28" s="7"/>
      <c r="AR28" s="7"/>
      <c r="AS28" s="7"/>
      <c r="AT28" s="7" t="s">
        <v>587</v>
      </c>
    </row>
    <row r="29" spans="1:46" ht="15" x14ac:dyDescent="0.25">
      <c r="A29" s="7"/>
      <c r="B29" s="25" t="s">
        <v>105</v>
      </c>
      <c r="C29" s="25" t="s">
        <v>136</v>
      </c>
      <c r="D29" s="29">
        <v>41375</v>
      </c>
      <c r="E29" s="29">
        <v>41466</v>
      </c>
      <c r="F29" s="66">
        <v>2013</v>
      </c>
      <c r="G29" s="25" t="s">
        <v>3</v>
      </c>
      <c r="H29" s="9" t="s">
        <v>167</v>
      </c>
      <c r="I29" s="25" t="s">
        <v>179</v>
      </c>
      <c r="J29" s="25" t="s">
        <v>356</v>
      </c>
      <c r="K29" s="33">
        <v>9600</v>
      </c>
      <c r="L29" s="36">
        <v>299892</v>
      </c>
      <c r="M29" s="36">
        <v>299892</v>
      </c>
      <c r="N29" s="34">
        <v>277542</v>
      </c>
      <c r="O29" s="85">
        <f t="shared" si="0"/>
        <v>28.910625</v>
      </c>
      <c r="P29" s="7">
        <v>100</v>
      </c>
      <c r="Q29" s="35"/>
      <c r="R29" s="35"/>
      <c r="S29" s="35"/>
      <c r="T29" s="7" t="s">
        <v>46</v>
      </c>
      <c r="U29" s="7"/>
      <c r="V29" s="33">
        <v>9600</v>
      </c>
      <c r="W29" s="34">
        <v>69894</v>
      </c>
      <c r="X29" s="7"/>
      <c r="Y29" s="7"/>
      <c r="Z29" s="36">
        <v>9600</v>
      </c>
      <c r="AA29" s="35">
        <v>1500</v>
      </c>
      <c r="AB29" s="7">
        <v>317</v>
      </c>
      <c r="AC29" s="7"/>
      <c r="AD29" s="7"/>
      <c r="AE29" s="35"/>
      <c r="AF29" s="7"/>
      <c r="AG29" s="7"/>
      <c r="AH29" s="35"/>
      <c r="AI29" s="7"/>
      <c r="AJ29" s="57">
        <f t="shared" si="1"/>
        <v>11100</v>
      </c>
      <c r="AK29" s="35"/>
      <c r="AL29" s="35"/>
      <c r="AM29" s="7"/>
      <c r="AN29" s="7"/>
      <c r="AO29" s="7"/>
      <c r="AP29" s="7"/>
      <c r="AQ29" s="7"/>
      <c r="AR29" s="7"/>
      <c r="AS29" s="7"/>
      <c r="AT29" s="7" t="s">
        <v>588</v>
      </c>
    </row>
    <row r="30" spans="1:46" ht="15" x14ac:dyDescent="0.25">
      <c r="A30" s="7"/>
      <c r="B30" s="28" t="s">
        <v>71</v>
      </c>
      <c r="C30" s="21" t="s">
        <v>138</v>
      </c>
      <c r="D30" s="29">
        <v>41376</v>
      </c>
      <c r="E30" s="29">
        <v>41467</v>
      </c>
      <c r="F30" s="66">
        <v>2013</v>
      </c>
      <c r="G30" s="25" t="s">
        <v>236</v>
      </c>
      <c r="H30" s="9" t="s">
        <v>240</v>
      </c>
      <c r="I30" s="25" t="s">
        <v>507</v>
      </c>
      <c r="J30" s="25" t="s">
        <v>356</v>
      </c>
      <c r="K30" s="33">
        <v>200000</v>
      </c>
      <c r="L30" s="36">
        <v>128826</v>
      </c>
      <c r="M30" s="36">
        <v>128826</v>
      </c>
      <c r="N30" s="34">
        <v>126059</v>
      </c>
      <c r="O30" s="85">
        <f t="shared" si="0"/>
        <v>0.63029500000000005</v>
      </c>
      <c r="P30" s="7">
        <v>100</v>
      </c>
      <c r="Q30" s="35">
        <v>128200</v>
      </c>
      <c r="R30" s="35"/>
      <c r="S30" s="35">
        <v>128200</v>
      </c>
      <c r="T30" s="7" t="s">
        <v>45</v>
      </c>
      <c r="U30" s="7"/>
      <c r="V30" s="33">
        <v>200000</v>
      </c>
      <c r="W30" s="34">
        <v>44098</v>
      </c>
      <c r="X30" s="34">
        <v>37941</v>
      </c>
      <c r="Y30" s="7">
        <f t="shared" si="2"/>
        <v>0.2959516380655226</v>
      </c>
      <c r="Z30" s="35"/>
      <c r="AA30" s="35"/>
      <c r="AB30" s="7"/>
      <c r="AC30" s="7"/>
      <c r="AD30" s="7"/>
      <c r="AE30" s="35"/>
      <c r="AF30" s="7"/>
      <c r="AG30" s="7"/>
      <c r="AH30" s="35"/>
      <c r="AI30" s="7"/>
      <c r="AJ30" s="57">
        <f t="shared" si="1"/>
        <v>0</v>
      </c>
      <c r="AK30" s="35">
        <v>1000</v>
      </c>
      <c r="AL30" s="35"/>
      <c r="AM30" s="7"/>
      <c r="AN30" s="7"/>
      <c r="AO30" s="7"/>
      <c r="AP30" s="7"/>
      <c r="AQ30" s="7"/>
      <c r="AR30" s="7"/>
      <c r="AS30" s="7"/>
      <c r="AT30" s="7" t="s">
        <v>589</v>
      </c>
    </row>
    <row r="31" spans="1:46" ht="15" x14ac:dyDescent="0.25">
      <c r="A31" s="7"/>
      <c r="B31" s="25" t="s">
        <v>82</v>
      </c>
      <c r="C31" s="25" t="s">
        <v>138</v>
      </c>
      <c r="D31" s="29">
        <v>41381</v>
      </c>
      <c r="E31" s="29">
        <v>41472</v>
      </c>
      <c r="F31" s="66">
        <v>2013</v>
      </c>
      <c r="G31" s="25" t="s">
        <v>3</v>
      </c>
      <c r="H31" s="9" t="s">
        <v>167</v>
      </c>
      <c r="I31" s="25" t="s">
        <v>508</v>
      </c>
      <c r="J31" s="25" t="s">
        <v>356</v>
      </c>
      <c r="K31" s="33">
        <v>2500</v>
      </c>
      <c r="L31" s="36">
        <v>168768</v>
      </c>
      <c r="M31" s="34">
        <v>166279</v>
      </c>
      <c r="N31" s="34">
        <v>166279</v>
      </c>
      <c r="O31" s="85">
        <f t="shared" si="0"/>
        <v>66.511600000000001</v>
      </c>
      <c r="P31" s="7">
        <v>98</v>
      </c>
      <c r="Q31" s="36">
        <v>2500</v>
      </c>
      <c r="R31" s="36">
        <v>2500</v>
      </c>
      <c r="S31" s="36">
        <v>2500</v>
      </c>
      <c r="T31" s="7" t="s">
        <v>45</v>
      </c>
      <c r="U31" s="7"/>
      <c r="V31" s="33">
        <v>2500</v>
      </c>
      <c r="W31" s="34">
        <v>30060</v>
      </c>
      <c r="X31" s="34">
        <v>27663</v>
      </c>
      <c r="Y31" s="7">
        <f t="shared" si="2"/>
        <v>11.065200000000001</v>
      </c>
      <c r="Z31" s="35"/>
      <c r="AA31" s="36">
        <v>2500</v>
      </c>
      <c r="AB31" s="7">
        <v>84</v>
      </c>
      <c r="AC31" s="7"/>
      <c r="AD31" s="7">
        <v>30</v>
      </c>
      <c r="AE31" s="35">
        <v>1000</v>
      </c>
      <c r="AF31" s="7"/>
      <c r="AG31" s="7"/>
      <c r="AH31" s="35"/>
      <c r="AI31" s="7"/>
      <c r="AJ31" s="57">
        <f t="shared" si="1"/>
        <v>2500</v>
      </c>
      <c r="AK31" s="35"/>
      <c r="AL31" s="35"/>
      <c r="AM31" s="7"/>
      <c r="AN31" s="7"/>
      <c r="AO31" s="7"/>
      <c r="AP31" s="7"/>
      <c r="AQ31" s="7"/>
      <c r="AR31" s="7"/>
      <c r="AS31" s="7"/>
      <c r="AT31" s="7" t="s">
        <v>590</v>
      </c>
    </row>
    <row r="32" spans="1:46" ht="15" x14ac:dyDescent="0.25">
      <c r="A32" s="7"/>
      <c r="B32" s="25" t="s">
        <v>6</v>
      </c>
      <c r="C32" s="25" t="s">
        <v>138</v>
      </c>
      <c r="D32" s="29">
        <v>41386</v>
      </c>
      <c r="E32" s="29">
        <v>41578</v>
      </c>
      <c r="F32" s="66">
        <v>2013</v>
      </c>
      <c r="G32" s="25" t="s">
        <v>3</v>
      </c>
      <c r="H32" s="9" t="s">
        <v>167</v>
      </c>
      <c r="I32" s="25" t="s">
        <v>509</v>
      </c>
      <c r="J32" s="25" t="s">
        <v>357</v>
      </c>
      <c r="K32" s="33">
        <v>52183</v>
      </c>
      <c r="L32" s="36">
        <v>3538548</v>
      </c>
      <c r="M32" s="34">
        <v>1660786</v>
      </c>
      <c r="N32" s="34">
        <v>1637836</v>
      </c>
      <c r="O32" s="85">
        <f t="shared" si="0"/>
        <v>31.386390203706188</v>
      </c>
      <c r="P32" s="7">
        <v>37</v>
      </c>
      <c r="Q32" s="35">
        <v>9865</v>
      </c>
      <c r="R32" s="35"/>
      <c r="S32" s="35">
        <v>9865</v>
      </c>
      <c r="T32" s="7" t="s">
        <v>45</v>
      </c>
      <c r="U32" s="7">
        <v>120</v>
      </c>
      <c r="V32" s="33">
        <v>76025</v>
      </c>
      <c r="W32" s="34">
        <v>1343275</v>
      </c>
      <c r="X32" s="34">
        <v>501044</v>
      </c>
      <c r="Y32" s="7">
        <f t="shared" si="2"/>
        <v>50.790065889508362</v>
      </c>
      <c r="Z32" s="35">
        <v>1653</v>
      </c>
      <c r="AA32" s="35"/>
      <c r="AB32" s="7">
        <v>100</v>
      </c>
      <c r="AC32" s="7"/>
      <c r="AD32" s="7"/>
      <c r="AE32" s="34">
        <v>22814</v>
      </c>
      <c r="AF32" s="7"/>
      <c r="AG32" s="7"/>
      <c r="AH32" s="35"/>
      <c r="AI32" s="7">
        <v>12524</v>
      </c>
      <c r="AJ32" s="57">
        <f t="shared" si="1"/>
        <v>1653</v>
      </c>
      <c r="AK32" s="34">
        <v>157044</v>
      </c>
      <c r="AL32" s="34">
        <v>115629</v>
      </c>
      <c r="AM32" s="7"/>
      <c r="AN32" s="7"/>
      <c r="AO32" s="7"/>
      <c r="AP32" s="7"/>
      <c r="AQ32" s="7"/>
      <c r="AR32" s="7"/>
      <c r="AS32" s="7"/>
      <c r="AT32" s="7" t="s">
        <v>591</v>
      </c>
    </row>
    <row r="33" spans="1:46" ht="15" x14ac:dyDescent="0.25">
      <c r="A33" s="7"/>
      <c r="B33" s="25" t="s">
        <v>60</v>
      </c>
      <c r="C33" s="25" t="s">
        <v>134</v>
      </c>
      <c r="D33" s="29">
        <v>41388</v>
      </c>
      <c r="E33" s="29">
        <v>41571</v>
      </c>
      <c r="F33" s="66">
        <v>2013</v>
      </c>
      <c r="G33" s="25" t="s">
        <v>11</v>
      </c>
      <c r="H33" s="9" t="s">
        <v>149</v>
      </c>
      <c r="I33" s="25" t="s">
        <v>510</v>
      </c>
      <c r="J33" s="25" t="s">
        <v>356</v>
      </c>
      <c r="K33" s="33">
        <v>20000</v>
      </c>
      <c r="L33" s="36">
        <v>400000</v>
      </c>
      <c r="M33" s="36">
        <v>400000</v>
      </c>
      <c r="N33" s="34">
        <v>386701</v>
      </c>
      <c r="O33" s="85">
        <f t="shared" si="0"/>
        <v>19.335049999999999</v>
      </c>
      <c r="P33" s="7">
        <v>100</v>
      </c>
      <c r="Q33" s="35"/>
      <c r="R33" s="35">
        <v>11200</v>
      </c>
      <c r="S33" s="35">
        <v>11200</v>
      </c>
      <c r="T33" s="7" t="s">
        <v>46</v>
      </c>
      <c r="U33" s="7"/>
      <c r="V33" s="33">
        <v>20000</v>
      </c>
      <c r="W33" s="34">
        <v>193182</v>
      </c>
      <c r="X33" s="34">
        <v>62580</v>
      </c>
      <c r="Y33" s="7">
        <f t="shared" si="2"/>
        <v>5.5875000000000004</v>
      </c>
      <c r="Z33" s="35">
        <v>2355</v>
      </c>
      <c r="AA33" s="35"/>
      <c r="AB33" s="7"/>
      <c r="AC33" s="7"/>
      <c r="AD33" s="7"/>
      <c r="AE33" s="35"/>
      <c r="AF33" s="7"/>
      <c r="AG33" s="7"/>
      <c r="AH33" s="35"/>
      <c r="AI33" s="7"/>
      <c r="AJ33" s="57">
        <f t="shared" si="1"/>
        <v>2355</v>
      </c>
      <c r="AK33" s="35"/>
      <c r="AL33" s="35"/>
      <c r="AM33" s="7"/>
      <c r="AN33" s="7"/>
      <c r="AO33" s="7"/>
      <c r="AP33" s="7"/>
      <c r="AQ33" s="7"/>
      <c r="AR33" s="7"/>
      <c r="AS33" s="7"/>
      <c r="AT33" s="7" t="s">
        <v>592</v>
      </c>
    </row>
    <row r="34" spans="1:46" ht="15" x14ac:dyDescent="0.25">
      <c r="A34" s="7"/>
      <c r="B34" s="25" t="s">
        <v>0</v>
      </c>
      <c r="C34" s="25" t="s">
        <v>138</v>
      </c>
      <c r="D34" s="29">
        <v>41394</v>
      </c>
      <c r="E34" s="29">
        <v>41639</v>
      </c>
      <c r="F34" s="66">
        <v>2013</v>
      </c>
      <c r="G34" s="25" t="s">
        <v>99</v>
      </c>
      <c r="H34" s="9" t="s">
        <v>175</v>
      </c>
      <c r="I34" s="25" t="s">
        <v>511</v>
      </c>
      <c r="J34" s="25" t="s">
        <v>357</v>
      </c>
      <c r="K34" s="33">
        <v>50000</v>
      </c>
      <c r="L34" s="36">
        <v>1489072</v>
      </c>
      <c r="M34" s="34">
        <v>869428</v>
      </c>
      <c r="N34" s="34">
        <v>869266</v>
      </c>
      <c r="O34" s="85">
        <f t="shared" si="0"/>
        <v>17.38532</v>
      </c>
      <c r="P34" s="7">
        <v>71</v>
      </c>
      <c r="Q34" s="35">
        <v>15000</v>
      </c>
      <c r="R34" s="35">
        <v>15000</v>
      </c>
      <c r="S34" s="35">
        <v>15000</v>
      </c>
      <c r="T34" s="7" t="s">
        <v>46</v>
      </c>
      <c r="U34" s="35">
        <v>51</v>
      </c>
      <c r="V34" s="33">
        <v>50000</v>
      </c>
      <c r="W34" s="34">
        <v>152278</v>
      </c>
      <c r="X34" s="34">
        <v>102154</v>
      </c>
      <c r="Y34" s="7">
        <f t="shared" si="2"/>
        <v>6.8102666666666662</v>
      </c>
      <c r="Z34" s="35"/>
      <c r="AA34" s="35"/>
      <c r="AB34" s="7"/>
      <c r="AC34" s="7"/>
      <c r="AD34" s="7"/>
      <c r="AE34" s="35"/>
      <c r="AF34" s="7"/>
      <c r="AG34" s="7"/>
      <c r="AH34" s="35"/>
      <c r="AI34" s="7"/>
      <c r="AJ34" s="57">
        <f t="shared" si="1"/>
        <v>0</v>
      </c>
      <c r="AK34" s="35"/>
      <c r="AL34" s="35"/>
      <c r="AM34" s="7"/>
      <c r="AN34" s="7"/>
      <c r="AO34" s="7"/>
      <c r="AP34" s="7"/>
      <c r="AQ34" s="7"/>
      <c r="AR34" s="7"/>
      <c r="AS34" s="7"/>
      <c r="AT34" s="7" t="s">
        <v>593</v>
      </c>
    </row>
    <row r="35" spans="1:46" ht="15" x14ac:dyDescent="0.25">
      <c r="A35" s="7"/>
      <c r="B35" s="25" t="s">
        <v>89</v>
      </c>
      <c r="C35" s="25" t="s">
        <v>134</v>
      </c>
      <c r="D35" s="29">
        <v>41407</v>
      </c>
      <c r="E35" s="29">
        <v>41560</v>
      </c>
      <c r="F35" s="66">
        <v>2013</v>
      </c>
      <c r="G35" s="25" t="s">
        <v>11</v>
      </c>
      <c r="H35" s="9" t="s">
        <v>149</v>
      </c>
      <c r="I35" s="25" t="s">
        <v>198</v>
      </c>
      <c r="J35" s="25" t="s">
        <v>356</v>
      </c>
      <c r="K35" s="33">
        <v>10000</v>
      </c>
      <c r="L35" s="36">
        <v>258670</v>
      </c>
      <c r="M35" s="36">
        <v>258670</v>
      </c>
      <c r="N35" s="34">
        <v>200816</v>
      </c>
      <c r="O35" s="85">
        <f t="shared" si="0"/>
        <v>20.081600000000002</v>
      </c>
      <c r="P35" s="7">
        <v>100</v>
      </c>
      <c r="Q35" s="35"/>
      <c r="R35" s="35"/>
      <c r="S35" s="35"/>
      <c r="T35" s="7" t="s">
        <v>46</v>
      </c>
      <c r="U35" s="7">
        <v>4</v>
      </c>
      <c r="V35" s="7"/>
      <c r="W35" s="7"/>
      <c r="X35" s="7"/>
      <c r="Y35" s="7"/>
      <c r="Z35" s="35"/>
      <c r="AA35" s="35"/>
      <c r="AB35" s="7"/>
      <c r="AC35" s="7"/>
      <c r="AD35" s="7"/>
      <c r="AE35" s="35"/>
      <c r="AF35" s="7"/>
      <c r="AG35" s="7"/>
      <c r="AH35" s="35"/>
      <c r="AI35" s="7"/>
      <c r="AJ35" s="57">
        <f t="shared" si="1"/>
        <v>0</v>
      </c>
      <c r="AK35" s="35"/>
      <c r="AL35" s="35"/>
      <c r="AM35" s="7"/>
      <c r="AN35" s="7"/>
      <c r="AO35" s="7"/>
      <c r="AP35" s="7"/>
      <c r="AQ35" s="7"/>
      <c r="AR35" s="7"/>
      <c r="AS35" s="7"/>
      <c r="AT35" s="7" t="s">
        <v>594</v>
      </c>
    </row>
    <row r="36" spans="1:46" ht="15" x14ac:dyDescent="0.25">
      <c r="A36" s="7"/>
      <c r="B36" s="25" t="s">
        <v>66</v>
      </c>
      <c r="C36" s="25" t="s">
        <v>138</v>
      </c>
      <c r="D36" s="29">
        <v>41408</v>
      </c>
      <c r="E36" s="29">
        <v>41500</v>
      </c>
      <c r="F36" s="66">
        <v>2013</v>
      </c>
      <c r="G36" s="25" t="s">
        <v>70</v>
      </c>
      <c r="H36" s="9" t="s">
        <v>240</v>
      </c>
      <c r="I36" s="25" t="s">
        <v>512</v>
      </c>
      <c r="J36" s="25" t="s">
        <v>356</v>
      </c>
      <c r="K36" s="33">
        <v>900500</v>
      </c>
      <c r="L36" s="36">
        <v>184804</v>
      </c>
      <c r="M36" s="36">
        <v>184804</v>
      </c>
      <c r="N36" s="34">
        <v>175836</v>
      </c>
      <c r="O36" s="85">
        <f t="shared" si="0"/>
        <v>0.1952648528595225</v>
      </c>
      <c r="P36" s="7">
        <v>100</v>
      </c>
      <c r="Q36" s="34">
        <v>21736</v>
      </c>
      <c r="R36" s="34"/>
      <c r="S36" s="34">
        <v>21736</v>
      </c>
      <c r="T36" s="7" t="s">
        <v>45</v>
      </c>
      <c r="U36" s="34"/>
      <c r="V36" s="34">
        <v>900500</v>
      </c>
      <c r="W36" s="34">
        <v>66714</v>
      </c>
      <c r="X36" s="34">
        <v>64547</v>
      </c>
      <c r="Y36" s="7">
        <f t="shared" si="2"/>
        <v>2.9695896209054102</v>
      </c>
      <c r="Z36" s="35"/>
      <c r="AA36" s="34">
        <v>900500</v>
      </c>
      <c r="AB36" s="7">
        <v>150</v>
      </c>
      <c r="AC36" s="7"/>
      <c r="AD36" s="7">
        <v>90</v>
      </c>
      <c r="AE36" s="35"/>
      <c r="AF36" s="7"/>
      <c r="AG36" s="7"/>
      <c r="AH36" s="35"/>
      <c r="AI36" s="7"/>
      <c r="AJ36" s="57">
        <f t="shared" si="1"/>
        <v>900500</v>
      </c>
      <c r="AK36" s="35"/>
      <c r="AL36" s="35"/>
      <c r="AM36" s="7"/>
      <c r="AN36" s="7"/>
      <c r="AO36" s="7"/>
      <c r="AP36" s="7"/>
      <c r="AQ36" s="7"/>
      <c r="AR36" s="7"/>
      <c r="AS36" s="7"/>
      <c r="AT36" s="7" t="s">
        <v>595</v>
      </c>
    </row>
    <row r="37" spans="1:46" ht="15" x14ac:dyDescent="0.25">
      <c r="A37" s="7"/>
      <c r="B37" s="26" t="s">
        <v>223</v>
      </c>
      <c r="C37" s="25" t="s">
        <v>138</v>
      </c>
      <c r="D37" s="29">
        <v>41409</v>
      </c>
      <c r="E37" s="29">
        <v>41501</v>
      </c>
      <c r="F37" s="66">
        <v>2013</v>
      </c>
      <c r="G37" s="25" t="s">
        <v>513</v>
      </c>
      <c r="H37" s="9" t="s">
        <v>240</v>
      </c>
      <c r="I37" s="25" t="s">
        <v>514</v>
      </c>
      <c r="J37" s="25" t="s">
        <v>356</v>
      </c>
      <c r="K37" s="33">
        <v>124176</v>
      </c>
      <c r="L37" s="36">
        <v>126352</v>
      </c>
      <c r="M37" s="36">
        <v>126352</v>
      </c>
      <c r="N37" s="34">
        <v>117681</v>
      </c>
      <c r="O37" s="85">
        <f t="shared" si="0"/>
        <v>0.94769520680324704</v>
      </c>
      <c r="P37" s="7">
        <v>100</v>
      </c>
      <c r="Q37" s="35"/>
      <c r="R37" s="35"/>
      <c r="S37" s="35"/>
      <c r="T37" s="7" t="s">
        <v>46</v>
      </c>
      <c r="U37" s="7"/>
      <c r="V37" s="7"/>
      <c r="W37" s="7"/>
      <c r="X37" s="7"/>
      <c r="Y37" s="7"/>
      <c r="Z37" s="35"/>
      <c r="AA37" s="35"/>
      <c r="AB37" s="7">
        <v>300</v>
      </c>
      <c r="AC37" s="7"/>
      <c r="AD37" s="7"/>
      <c r="AE37" s="35"/>
      <c r="AF37" s="7"/>
      <c r="AG37" s="7"/>
      <c r="AH37" s="35"/>
      <c r="AI37" s="7"/>
      <c r="AJ37" s="57">
        <f t="shared" si="1"/>
        <v>0</v>
      </c>
      <c r="AK37" s="35"/>
      <c r="AL37" s="35"/>
      <c r="AM37" s="7"/>
      <c r="AN37" s="7"/>
      <c r="AO37" s="7"/>
      <c r="AP37" s="7"/>
      <c r="AQ37" s="7"/>
      <c r="AR37" s="7"/>
      <c r="AS37" s="7"/>
      <c r="AT37" s="7" t="s">
        <v>596</v>
      </c>
    </row>
    <row r="38" spans="1:46" ht="15" x14ac:dyDescent="0.25">
      <c r="A38" s="7"/>
      <c r="B38" s="25" t="s">
        <v>13</v>
      </c>
      <c r="C38" s="25" t="s">
        <v>138</v>
      </c>
      <c r="D38" s="29">
        <v>41409</v>
      </c>
      <c r="E38" s="29">
        <v>41532</v>
      </c>
      <c r="F38" s="66">
        <v>2013</v>
      </c>
      <c r="G38" s="25" t="s">
        <v>99</v>
      </c>
      <c r="H38" s="9" t="s">
        <v>175</v>
      </c>
      <c r="I38" s="25" t="s">
        <v>515</v>
      </c>
      <c r="J38" s="25" t="s">
        <v>356</v>
      </c>
      <c r="K38" s="33">
        <v>11480</v>
      </c>
      <c r="L38" s="36">
        <v>282784</v>
      </c>
      <c r="M38" s="36">
        <v>282784</v>
      </c>
      <c r="N38" s="34">
        <v>278043</v>
      </c>
      <c r="O38" s="85">
        <f t="shared" si="0"/>
        <v>24.219773519163763</v>
      </c>
      <c r="P38" s="7">
        <v>100</v>
      </c>
      <c r="Q38" s="35">
        <v>11480</v>
      </c>
      <c r="R38" s="35">
        <v>11480</v>
      </c>
      <c r="S38" s="35">
        <v>11480</v>
      </c>
      <c r="T38" s="7" t="s">
        <v>46</v>
      </c>
      <c r="U38" s="7">
        <v>150</v>
      </c>
      <c r="V38" s="7">
        <v>35875</v>
      </c>
      <c r="W38" s="34">
        <v>4200</v>
      </c>
      <c r="X38" s="34">
        <v>4330</v>
      </c>
      <c r="Y38" s="7">
        <f t="shared" si="2"/>
        <v>0.37717770034843207</v>
      </c>
      <c r="Z38" s="35"/>
      <c r="AA38" s="35"/>
      <c r="AB38" s="7"/>
      <c r="AC38" s="7"/>
      <c r="AD38" s="7"/>
      <c r="AE38" s="35"/>
      <c r="AF38" s="7"/>
      <c r="AG38" s="7"/>
      <c r="AH38" s="35"/>
      <c r="AI38" s="7"/>
      <c r="AJ38" s="57">
        <f t="shared" si="1"/>
        <v>0</v>
      </c>
      <c r="AK38" s="35"/>
      <c r="AL38" s="35"/>
      <c r="AM38" s="7"/>
      <c r="AN38" s="7"/>
      <c r="AO38" s="7"/>
      <c r="AP38" s="7"/>
      <c r="AQ38" s="7"/>
      <c r="AR38" s="7"/>
      <c r="AS38" s="7"/>
      <c r="AT38" s="7" t="s">
        <v>597</v>
      </c>
    </row>
    <row r="39" spans="1:46" ht="15" x14ac:dyDescent="0.25">
      <c r="A39" s="7"/>
      <c r="B39" s="25" t="s">
        <v>13</v>
      </c>
      <c r="C39" s="25" t="s">
        <v>138</v>
      </c>
      <c r="D39" s="29">
        <v>41409</v>
      </c>
      <c r="E39" s="29">
        <v>41654</v>
      </c>
      <c r="F39" s="66">
        <v>2013</v>
      </c>
      <c r="G39" s="25" t="s">
        <v>130</v>
      </c>
      <c r="H39" s="9" t="s">
        <v>175</v>
      </c>
      <c r="I39" s="25" t="s">
        <v>516</v>
      </c>
      <c r="J39" s="25" t="s">
        <v>357</v>
      </c>
      <c r="K39" s="33">
        <v>150000</v>
      </c>
      <c r="L39" s="34">
        <v>5359851</v>
      </c>
      <c r="M39" s="34">
        <v>1524173</v>
      </c>
      <c r="N39" s="34">
        <v>1345037</v>
      </c>
      <c r="O39" s="85">
        <f t="shared" si="0"/>
        <v>8.9669133333333342</v>
      </c>
      <c r="P39" s="7">
        <v>48</v>
      </c>
      <c r="Q39" s="34">
        <v>37000</v>
      </c>
      <c r="R39" s="35">
        <v>213000</v>
      </c>
      <c r="S39" s="35">
        <v>213000</v>
      </c>
      <c r="T39" s="7" t="s">
        <v>45</v>
      </c>
      <c r="U39" s="7">
        <v>150</v>
      </c>
      <c r="V39" s="7">
        <v>25000</v>
      </c>
      <c r="W39" s="34">
        <v>1097850</v>
      </c>
      <c r="X39" s="34">
        <v>193617</v>
      </c>
      <c r="Y39" s="7">
        <f t="shared" si="2"/>
        <v>0.90900000000000003</v>
      </c>
      <c r="Z39" s="35">
        <v>778</v>
      </c>
      <c r="AA39" s="35"/>
      <c r="AB39" s="7">
        <v>150</v>
      </c>
      <c r="AC39" s="7"/>
      <c r="AD39" s="7">
        <v>200</v>
      </c>
      <c r="AE39" s="35">
        <v>22000</v>
      </c>
      <c r="AF39" s="7"/>
      <c r="AG39" s="7"/>
      <c r="AH39" s="35"/>
      <c r="AI39" s="7"/>
      <c r="AJ39" s="57">
        <f t="shared" si="1"/>
        <v>778</v>
      </c>
      <c r="AK39" s="34">
        <v>386238</v>
      </c>
      <c r="AL39" s="34">
        <v>180028</v>
      </c>
      <c r="AM39" s="7"/>
      <c r="AN39" s="7"/>
      <c r="AO39" s="7"/>
      <c r="AP39" s="7"/>
      <c r="AQ39" s="7"/>
      <c r="AR39" s="7"/>
      <c r="AS39" s="7"/>
      <c r="AT39" s="7" t="s">
        <v>598</v>
      </c>
    </row>
    <row r="40" spans="1:46" ht="15" x14ac:dyDescent="0.25">
      <c r="A40" s="7"/>
      <c r="B40" s="25" t="s">
        <v>66</v>
      </c>
      <c r="C40" s="25" t="s">
        <v>138</v>
      </c>
      <c r="D40" s="29">
        <v>41410</v>
      </c>
      <c r="E40" s="29">
        <v>41502</v>
      </c>
      <c r="F40" s="66">
        <v>2013</v>
      </c>
      <c r="G40" s="25" t="s">
        <v>3</v>
      </c>
      <c r="H40" s="9" t="s">
        <v>167</v>
      </c>
      <c r="I40" s="25" t="s">
        <v>517</v>
      </c>
      <c r="J40" s="25" t="s">
        <v>356</v>
      </c>
      <c r="K40" s="33">
        <v>6500</v>
      </c>
      <c r="L40" s="36">
        <v>300794</v>
      </c>
      <c r="M40" s="36">
        <v>300794</v>
      </c>
      <c r="N40" s="34">
        <v>293166</v>
      </c>
      <c r="O40" s="85">
        <f t="shared" si="0"/>
        <v>45.10246153846154</v>
      </c>
      <c r="P40" s="7">
        <v>100</v>
      </c>
      <c r="Q40" s="33">
        <v>6500</v>
      </c>
      <c r="R40" s="33">
        <v>6500</v>
      </c>
      <c r="S40" s="33">
        <v>6500</v>
      </c>
      <c r="T40" s="7" t="s">
        <v>45</v>
      </c>
      <c r="U40" s="33">
        <v>30</v>
      </c>
      <c r="V40" s="33">
        <v>18809</v>
      </c>
      <c r="W40" s="7"/>
      <c r="X40" s="7"/>
      <c r="Y40" s="7">
        <f t="shared" si="2"/>
        <v>0</v>
      </c>
      <c r="Z40" s="35">
        <v>1237</v>
      </c>
      <c r="AA40" s="35"/>
      <c r="AB40" s="7"/>
      <c r="AC40" s="7"/>
      <c r="AD40" s="7"/>
      <c r="AE40" s="35"/>
      <c r="AF40" s="7"/>
      <c r="AG40" s="7"/>
      <c r="AH40" s="35"/>
      <c r="AI40" s="7"/>
      <c r="AJ40" s="57">
        <f t="shared" si="1"/>
        <v>1237</v>
      </c>
      <c r="AK40" s="35"/>
      <c r="AL40" s="35"/>
      <c r="AM40" s="7"/>
      <c r="AN40" s="7"/>
      <c r="AO40" s="7"/>
      <c r="AP40" s="7"/>
      <c r="AQ40" s="7"/>
      <c r="AR40" s="7"/>
      <c r="AS40" s="7"/>
      <c r="AT40" s="7" t="s">
        <v>599</v>
      </c>
    </row>
    <row r="41" spans="1:46" ht="15" x14ac:dyDescent="0.25">
      <c r="A41" s="7"/>
      <c r="B41" s="25" t="s">
        <v>4</v>
      </c>
      <c r="C41" s="25" t="s">
        <v>134</v>
      </c>
      <c r="D41" s="29">
        <v>41412</v>
      </c>
      <c r="E41" s="29">
        <v>41698</v>
      </c>
      <c r="F41" s="66">
        <v>2013</v>
      </c>
      <c r="G41" s="25" t="s">
        <v>153</v>
      </c>
      <c r="H41" s="9" t="s">
        <v>241</v>
      </c>
      <c r="I41" s="25" t="s">
        <v>199</v>
      </c>
      <c r="J41" s="25" t="s">
        <v>357</v>
      </c>
      <c r="K41" s="33">
        <v>40000</v>
      </c>
      <c r="L41" s="36">
        <v>1730251</v>
      </c>
      <c r="M41" s="35">
        <v>1234858</v>
      </c>
      <c r="N41" s="35">
        <v>1173354</v>
      </c>
      <c r="O41" s="85">
        <f t="shared" si="0"/>
        <v>29.333850000000002</v>
      </c>
      <c r="P41" s="7">
        <v>71</v>
      </c>
      <c r="Q41" s="35">
        <v>20000</v>
      </c>
      <c r="R41" s="35">
        <v>20000</v>
      </c>
      <c r="S41" s="35">
        <v>20000</v>
      </c>
      <c r="T41" s="7" t="s">
        <v>45</v>
      </c>
      <c r="U41" s="35">
        <v>20</v>
      </c>
      <c r="V41" s="35">
        <v>5000</v>
      </c>
      <c r="W41" s="35">
        <v>230821</v>
      </c>
      <c r="X41" s="35">
        <v>102317</v>
      </c>
      <c r="Y41" s="7">
        <f t="shared" si="2"/>
        <v>5.11585</v>
      </c>
      <c r="Z41" s="35"/>
      <c r="AA41" s="35"/>
      <c r="AB41" s="7"/>
      <c r="AC41" s="7"/>
      <c r="AD41" s="7"/>
      <c r="AE41" s="35"/>
      <c r="AF41" s="7"/>
      <c r="AG41" s="7"/>
      <c r="AH41" s="35"/>
      <c r="AI41" s="7" t="s">
        <v>45</v>
      </c>
      <c r="AJ41" s="57">
        <f t="shared" si="1"/>
        <v>0</v>
      </c>
      <c r="AK41" s="35"/>
      <c r="AL41" s="35"/>
      <c r="AM41" s="7"/>
      <c r="AN41" s="7"/>
      <c r="AO41" s="7"/>
      <c r="AP41" s="7"/>
      <c r="AQ41" s="7"/>
      <c r="AR41" s="7"/>
      <c r="AS41" s="7"/>
      <c r="AT41" s="7" t="s">
        <v>600</v>
      </c>
    </row>
    <row r="42" spans="1:46" ht="15" x14ac:dyDescent="0.25">
      <c r="A42" s="7"/>
      <c r="B42" s="25" t="s">
        <v>6</v>
      </c>
      <c r="C42" s="25" t="s">
        <v>138</v>
      </c>
      <c r="D42" s="29">
        <v>41419</v>
      </c>
      <c r="E42" s="29">
        <v>41511</v>
      </c>
      <c r="F42" s="66">
        <v>2013</v>
      </c>
      <c r="G42" s="25" t="s">
        <v>513</v>
      </c>
      <c r="H42" s="9" t="s">
        <v>240</v>
      </c>
      <c r="I42" s="25" t="s">
        <v>518</v>
      </c>
      <c r="J42" s="25" t="s">
        <v>356</v>
      </c>
      <c r="K42" s="34">
        <v>1153148</v>
      </c>
      <c r="L42" s="36">
        <v>134627</v>
      </c>
      <c r="M42" s="36">
        <v>134627</v>
      </c>
      <c r="N42" s="34">
        <v>127142</v>
      </c>
      <c r="O42" s="85">
        <f t="shared" si="0"/>
        <v>0.11025644583349233</v>
      </c>
      <c r="P42" s="7">
        <v>100</v>
      </c>
      <c r="Q42" s="35"/>
      <c r="R42" s="35"/>
      <c r="S42" s="35"/>
      <c r="T42" s="7" t="s">
        <v>46</v>
      </c>
      <c r="U42" s="7"/>
      <c r="V42" s="7"/>
      <c r="W42" s="7"/>
      <c r="X42" s="7"/>
      <c r="Y42" s="7"/>
      <c r="Z42" s="35"/>
      <c r="AA42" s="35"/>
      <c r="AB42" s="7"/>
      <c r="AC42" s="7"/>
      <c r="AD42" s="7"/>
      <c r="AE42" s="35"/>
      <c r="AF42" s="7"/>
      <c r="AG42" s="7"/>
      <c r="AH42" s="35"/>
      <c r="AI42" s="7"/>
      <c r="AJ42" s="57">
        <f t="shared" si="1"/>
        <v>0</v>
      </c>
      <c r="AK42" s="35"/>
      <c r="AL42" s="35"/>
      <c r="AM42" s="7"/>
      <c r="AN42" s="7"/>
      <c r="AO42" s="7"/>
      <c r="AP42" s="7"/>
      <c r="AQ42" s="7"/>
      <c r="AR42" s="7"/>
      <c r="AS42" s="7"/>
      <c r="AT42" s="7" t="s">
        <v>601</v>
      </c>
    </row>
    <row r="43" spans="1:46" ht="15" x14ac:dyDescent="0.25">
      <c r="A43" s="7"/>
      <c r="B43" s="25" t="s">
        <v>484</v>
      </c>
      <c r="C43" s="25" t="s">
        <v>229</v>
      </c>
      <c r="D43" s="29">
        <v>41429</v>
      </c>
      <c r="E43" s="29">
        <v>41521</v>
      </c>
      <c r="F43" s="66">
        <v>2013</v>
      </c>
      <c r="G43" s="25" t="s">
        <v>118</v>
      </c>
      <c r="H43" s="9" t="s">
        <v>241</v>
      </c>
      <c r="I43" s="25" t="s">
        <v>519</v>
      </c>
      <c r="J43" s="25" t="s">
        <v>356</v>
      </c>
      <c r="K43" s="33">
        <v>4000</v>
      </c>
      <c r="L43" s="36">
        <v>242501</v>
      </c>
      <c r="M43" s="36">
        <v>242501</v>
      </c>
      <c r="N43" s="34">
        <v>238986</v>
      </c>
      <c r="O43" s="85">
        <f t="shared" si="0"/>
        <v>59.746499999999997</v>
      </c>
      <c r="P43" s="7">
        <v>100</v>
      </c>
      <c r="Q43" s="35"/>
      <c r="R43" s="35"/>
      <c r="S43" s="35"/>
      <c r="T43" s="7" t="s">
        <v>46</v>
      </c>
      <c r="U43" s="7"/>
      <c r="V43" s="7"/>
      <c r="W43" s="35">
        <v>105000</v>
      </c>
      <c r="X43" s="7"/>
      <c r="Y43" s="7"/>
      <c r="Z43" s="35"/>
      <c r="AA43" s="35"/>
      <c r="AB43" s="7"/>
      <c r="AC43" s="7"/>
      <c r="AD43" s="7"/>
      <c r="AE43" s="35"/>
      <c r="AF43" s="7"/>
      <c r="AG43" s="7"/>
      <c r="AH43" s="35"/>
      <c r="AI43" s="7"/>
      <c r="AJ43" s="57">
        <f t="shared" si="1"/>
        <v>0</v>
      </c>
      <c r="AK43" s="35"/>
      <c r="AL43" s="35"/>
      <c r="AM43" s="7"/>
      <c r="AN43" s="7"/>
      <c r="AO43" s="7"/>
      <c r="AP43" s="7"/>
      <c r="AQ43" s="7"/>
      <c r="AR43" s="7"/>
      <c r="AS43" s="7"/>
      <c r="AT43" s="7" t="s">
        <v>602</v>
      </c>
    </row>
    <row r="44" spans="1:46" ht="15" x14ac:dyDescent="0.25">
      <c r="A44" s="7"/>
      <c r="B44" s="25" t="s">
        <v>483</v>
      </c>
      <c r="C44" s="25" t="s">
        <v>229</v>
      </c>
      <c r="D44" s="29">
        <v>41432</v>
      </c>
      <c r="E44" s="29">
        <v>41493</v>
      </c>
      <c r="F44" s="66">
        <v>2013</v>
      </c>
      <c r="G44" s="25" t="s">
        <v>3</v>
      </c>
      <c r="H44" s="9" t="s">
        <v>167</v>
      </c>
      <c r="I44" s="25" t="s">
        <v>520</v>
      </c>
      <c r="J44" s="25" t="s">
        <v>356</v>
      </c>
      <c r="K44" s="33">
        <v>7500</v>
      </c>
      <c r="L44" s="36">
        <v>52487</v>
      </c>
      <c r="M44" s="34">
        <v>52487</v>
      </c>
      <c r="N44" s="34">
        <v>39065</v>
      </c>
      <c r="O44" s="85">
        <f t="shared" si="0"/>
        <v>5.2086666666666668</v>
      </c>
      <c r="P44" s="7">
        <v>100</v>
      </c>
      <c r="Q44" s="35"/>
      <c r="R44" s="35"/>
      <c r="S44" s="35"/>
      <c r="T44" s="7" t="s">
        <v>46</v>
      </c>
      <c r="U44" s="7"/>
      <c r="V44" s="7"/>
      <c r="W44" s="7"/>
      <c r="X44" s="7"/>
      <c r="Y44" s="7"/>
      <c r="Z44" s="35"/>
      <c r="AA44" s="35"/>
      <c r="AB44" s="7">
        <v>4000</v>
      </c>
      <c r="AC44" s="7"/>
      <c r="AD44" s="7"/>
      <c r="AE44" s="35"/>
      <c r="AF44" s="7"/>
      <c r="AG44" s="7"/>
      <c r="AH44" s="35"/>
      <c r="AI44" s="7"/>
      <c r="AJ44" s="57">
        <f t="shared" si="1"/>
        <v>0</v>
      </c>
      <c r="AK44" s="35"/>
      <c r="AL44" s="35"/>
      <c r="AM44" s="7"/>
      <c r="AN44" s="7"/>
      <c r="AO44" s="7"/>
      <c r="AP44" s="7"/>
      <c r="AQ44" s="7"/>
      <c r="AR44" s="7"/>
      <c r="AS44" s="7"/>
      <c r="AT44" s="7" t="s">
        <v>603</v>
      </c>
    </row>
    <row r="45" spans="1:46" ht="15" x14ac:dyDescent="0.25">
      <c r="A45" s="7"/>
      <c r="B45" s="25" t="s">
        <v>74</v>
      </c>
      <c r="C45" s="25" t="s">
        <v>136</v>
      </c>
      <c r="D45" s="29">
        <v>41436</v>
      </c>
      <c r="E45" s="29">
        <v>41528</v>
      </c>
      <c r="F45" s="66">
        <v>2013</v>
      </c>
      <c r="G45" s="25" t="s">
        <v>3</v>
      </c>
      <c r="H45" s="9" t="s">
        <v>167</v>
      </c>
      <c r="I45" s="25" t="s">
        <v>180</v>
      </c>
      <c r="J45" s="25" t="s">
        <v>356</v>
      </c>
      <c r="K45" s="33">
        <v>5125</v>
      </c>
      <c r="L45" s="36">
        <v>264319</v>
      </c>
      <c r="M45" s="36">
        <v>264319</v>
      </c>
      <c r="N45" s="34">
        <v>256700</v>
      </c>
      <c r="O45" s="85">
        <f t="shared" si="0"/>
        <v>50.087804878048779</v>
      </c>
      <c r="P45" s="7">
        <v>100</v>
      </c>
      <c r="Q45" s="33">
        <v>5125</v>
      </c>
      <c r="R45" s="35">
        <v>3825</v>
      </c>
      <c r="S45" s="33">
        <v>5125</v>
      </c>
      <c r="T45" s="7" t="s">
        <v>46</v>
      </c>
      <c r="U45" s="7">
        <v>24</v>
      </c>
      <c r="V45" s="7"/>
      <c r="W45" s="34">
        <v>34454</v>
      </c>
      <c r="X45" s="34">
        <v>37256</v>
      </c>
      <c r="Y45" s="7">
        <f t="shared" si="2"/>
        <v>7.2694634146341466</v>
      </c>
      <c r="Z45" s="35"/>
      <c r="AA45" s="35"/>
      <c r="AB45" s="7"/>
      <c r="AC45" s="7" t="s">
        <v>45</v>
      </c>
      <c r="AD45" s="7"/>
      <c r="AE45" s="35"/>
      <c r="AF45" s="7"/>
      <c r="AG45" s="7"/>
      <c r="AH45" s="35"/>
      <c r="AI45" s="7"/>
      <c r="AJ45" s="57">
        <f t="shared" si="1"/>
        <v>0</v>
      </c>
      <c r="AK45" s="35"/>
      <c r="AL45" s="35"/>
      <c r="AM45" s="7"/>
      <c r="AN45" s="7"/>
      <c r="AO45" s="7"/>
      <c r="AP45" s="7"/>
      <c r="AQ45" s="7"/>
      <c r="AR45" s="7"/>
      <c r="AS45" s="7"/>
      <c r="AT45" s="7" t="s">
        <v>604</v>
      </c>
    </row>
    <row r="46" spans="1:46" ht="15" x14ac:dyDescent="0.25">
      <c r="A46" s="7"/>
      <c r="B46" s="25" t="s">
        <v>133</v>
      </c>
      <c r="C46" s="25" t="s">
        <v>229</v>
      </c>
      <c r="D46" s="29">
        <v>41443</v>
      </c>
      <c r="E46" s="29">
        <v>41535</v>
      </c>
      <c r="F46" s="66">
        <v>2013</v>
      </c>
      <c r="G46" s="25" t="s">
        <v>3</v>
      </c>
      <c r="H46" s="9" t="s">
        <v>167</v>
      </c>
      <c r="I46" s="25" t="s">
        <v>521</v>
      </c>
      <c r="J46" s="25" t="s">
        <v>356</v>
      </c>
      <c r="K46" s="33">
        <v>3400</v>
      </c>
      <c r="L46" s="36">
        <v>165608</v>
      </c>
      <c r="M46" s="36">
        <v>165608</v>
      </c>
      <c r="N46" s="34">
        <v>123114</v>
      </c>
      <c r="O46" s="85">
        <f t="shared" si="0"/>
        <v>36.21</v>
      </c>
      <c r="P46" s="7">
        <v>100</v>
      </c>
      <c r="Q46" s="35">
        <v>1800</v>
      </c>
      <c r="R46" s="35"/>
      <c r="S46" s="35">
        <v>1800</v>
      </c>
      <c r="T46" s="7" t="s">
        <v>46</v>
      </c>
      <c r="U46" s="35">
        <v>400</v>
      </c>
      <c r="V46" s="7"/>
      <c r="W46" s="7"/>
      <c r="X46" s="34">
        <v>103822</v>
      </c>
      <c r="Y46" s="7">
        <f t="shared" si="2"/>
        <v>57.678888888888892</v>
      </c>
      <c r="Z46" s="35"/>
      <c r="AA46" s="35"/>
      <c r="AB46" s="7"/>
      <c r="AC46" s="7"/>
      <c r="AD46" s="7"/>
      <c r="AE46" s="35"/>
      <c r="AF46" s="7"/>
      <c r="AG46" s="7"/>
      <c r="AH46" s="35"/>
      <c r="AI46" s="7"/>
      <c r="AJ46" s="57">
        <f t="shared" si="1"/>
        <v>0</v>
      </c>
      <c r="AK46" s="35"/>
      <c r="AL46" s="35"/>
      <c r="AM46" s="7"/>
      <c r="AN46" s="7"/>
      <c r="AO46" s="7"/>
      <c r="AP46" s="7"/>
      <c r="AQ46" s="7"/>
      <c r="AR46" s="7"/>
      <c r="AS46" s="7"/>
      <c r="AT46" s="7" t="s">
        <v>605</v>
      </c>
    </row>
    <row r="47" spans="1:46" ht="15" x14ac:dyDescent="0.25">
      <c r="A47" s="7"/>
      <c r="B47" s="25" t="s">
        <v>485</v>
      </c>
      <c r="C47" s="25" t="s">
        <v>134</v>
      </c>
      <c r="D47" s="29">
        <v>41446</v>
      </c>
      <c r="E47" s="29">
        <v>41639</v>
      </c>
      <c r="F47" s="66">
        <v>2013</v>
      </c>
      <c r="G47" s="25" t="s">
        <v>38</v>
      </c>
      <c r="H47" s="9" t="s">
        <v>169</v>
      </c>
      <c r="I47" s="25" t="s">
        <v>522</v>
      </c>
      <c r="J47" s="25" t="s">
        <v>357</v>
      </c>
      <c r="K47" s="33">
        <v>3409</v>
      </c>
      <c r="L47" s="34">
        <v>409154</v>
      </c>
      <c r="M47" s="34">
        <v>363370</v>
      </c>
      <c r="N47" s="34">
        <v>363362</v>
      </c>
      <c r="O47" s="85">
        <f t="shared" si="0"/>
        <v>106.58902904077442</v>
      </c>
      <c r="P47" s="7">
        <v>89</v>
      </c>
      <c r="Q47" s="35">
        <v>1529</v>
      </c>
      <c r="R47" s="35"/>
      <c r="S47" s="35">
        <v>1529</v>
      </c>
      <c r="T47" s="7" t="s">
        <v>46</v>
      </c>
      <c r="U47" s="7"/>
      <c r="V47" s="33">
        <v>3409</v>
      </c>
      <c r="W47" s="34">
        <v>147701</v>
      </c>
      <c r="X47" s="34">
        <v>84995</v>
      </c>
      <c r="Y47" s="7">
        <f t="shared" si="2"/>
        <v>55.588620013080444</v>
      </c>
      <c r="Z47" s="35"/>
      <c r="AA47" s="35"/>
      <c r="AB47" s="7">
        <v>60</v>
      </c>
      <c r="AC47" s="7"/>
      <c r="AD47" s="7"/>
      <c r="AE47" s="35"/>
      <c r="AF47" s="7"/>
      <c r="AG47" s="7"/>
      <c r="AH47" s="35"/>
      <c r="AI47" s="7"/>
      <c r="AJ47" s="57">
        <f t="shared" si="1"/>
        <v>0</v>
      </c>
      <c r="AK47" s="35"/>
      <c r="AL47" s="35"/>
      <c r="AM47" s="7"/>
      <c r="AN47" s="7"/>
      <c r="AO47" s="7"/>
      <c r="AP47" s="7"/>
      <c r="AQ47" s="7"/>
      <c r="AR47" s="7"/>
      <c r="AS47" s="7"/>
      <c r="AT47" s="7" t="s">
        <v>606</v>
      </c>
    </row>
    <row r="48" spans="1:46" ht="15" x14ac:dyDescent="0.25">
      <c r="A48" s="7"/>
      <c r="B48" s="25" t="s">
        <v>89</v>
      </c>
      <c r="C48" s="25" t="s">
        <v>134</v>
      </c>
      <c r="D48" s="29">
        <v>41449</v>
      </c>
      <c r="E48" s="29">
        <v>41632</v>
      </c>
      <c r="F48" s="66">
        <v>2013</v>
      </c>
      <c r="G48" s="25" t="s">
        <v>125</v>
      </c>
      <c r="H48" s="9" t="s">
        <v>167</v>
      </c>
      <c r="I48" s="25" t="s">
        <v>200</v>
      </c>
      <c r="J48" s="25" t="s">
        <v>356</v>
      </c>
      <c r="K48" s="33">
        <v>25000</v>
      </c>
      <c r="L48" s="36">
        <v>479715</v>
      </c>
      <c r="M48" s="36">
        <v>479715</v>
      </c>
      <c r="N48" s="7">
        <v>446011</v>
      </c>
      <c r="O48" s="85">
        <f t="shared" si="0"/>
        <v>17.840440000000001</v>
      </c>
      <c r="P48" s="7">
        <v>100</v>
      </c>
      <c r="Q48" s="35">
        <v>3000</v>
      </c>
      <c r="R48" s="35"/>
      <c r="S48" s="35">
        <v>3000</v>
      </c>
      <c r="T48" s="7" t="s">
        <v>46</v>
      </c>
      <c r="U48" s="35">
        <v>173</v>
      </c>
      <c r="V48" s="7">
        <v>15000</v>
      </c>
      <c r="W48" s="35">
        <v>6267</v>
      </c>
      <c r="X48" s="7"/>
      <c r="Y48" s="7">
        <f t="shared" si="2"/>
        <v>0</v>
      </c>
      <c r="Z48" s="35"/>
      <c r="AA48" s="35"/>
      <c r="AB48" s="7"/>
      <c r="AC48" s="7"/>
      <c r="AD48" s="7"/>
      <c r="AE48" s="35">
        <v>822</v>
      </c>
      <c r="AF48" s="7"/>
      <c r="AG48" s="7"/>
      <c r="AH48" s="35"/>
      <c r="AI48" s="7"/>
      <c r="AJ48" s="57">
        <f t="shared" si="1"/>
        <v>0</v>
      </c>
      <c r="AK48" s="35"/>
      <c r="AL48" s="35"/>
      <c r="AM48" s="7"/>
      <c r="AN48" s="7"/>
      <c r="AO48" s="7"/>
      <c r="AP48" s="7"/>
      <c r="AQ48" s="7"/>
      <c r="AR48" s="7"/>
      <c r="AS48" s="7"/>
      <c r="AT48" s="7" t="s">
        <v>607</v>
      </c>
    </row>
    <row r="49" spans="1:46" ht="15" x14ac:dyDescent="0.25">
      <c r="A49" s="7"/>
      <c r="B49" s="25" t="s">
        <v>81</v>
      </c>
      <c r="C49" s="25" t="s">
        <v>138</v>
      </c>
      <c r="D49" s="29">
        <v>41452</v>
      </c>
      <c r="E49" s="29">
        <v>41820</v>
      </c>
      <c r="F49" s="66">
        <v>2013</v>
      </c>
      <c r="G49" s="25" t="s">
        <v>38</v>
      </c>
      <c r="H49" s="9" t="s">
        <v>169</v>
      </c>
      <c r="I49" s="25" t="s">
        <v>523</v>
      </c>
      <c r="J49" s="25" t="s">
        <v>357</v>
      </c>
      <c r="K49" s="33">
        <v>55000</v>
      </c>
      <c r="L49" s="34">
        <v>1390816</v>
      </c>
      <c r="M49" s="34">
        <v>1109369</v>
      </c>
      <c r="N49" s="34">
        <v>1077195</v>
      </c>
      <c r="O49" s="85">
        <f t="shared" si="0"/>
        <v>19.585363636363635</v>
      </c>
      <c r="P49" s="7">
        <v>80</v>
      </c>
      <c r="Q49" s="35">
        <v>46750</v>
      </c>
      <c r="R49" s="35"/>
      <c r="S49" s="35">
        <v>46750</v>
      </c>
      <c r="T49" s="7" t="s">
        <v>45</v>
      </c>
      <c r="U49" s="35">
        <v>180</v>
      </c>
      <c r="V49" s="34">
        <v>8774</v>
      </c>
      <c r="W49" s="34">
        <v>36127</v>
      </c>
      <c r="X49" s="34">
        <v>4569</v>
      </c>
      <c r="Y49" s="7">
        <f t="shared" si="2"/>
        <v>9.7732620320855612E-2</v>
      </c>
      <c r="Z49" s="35"/>
      <c r="AA49" s="35"/>
      <c r="AB49" s="7"/>
      <c r="AC49" s="7"/>
      <c r="AD49" s="7"/>
      <c r="AE49" s="35"/>
      <c r="AF49" s="7"/>
      <c r="AG49" s="7"/>
      <c r="AH49" s="35"/>
      <c r="AI49" s="7"/>
      <c r="AJ49" s="57">
        <f t="shared" si="1"/>
        <v>0</v>
      </c>
      <c r="AK49" s="35"/>
      <c r="AL49" s="35"/>
      <c r="AM49" s="7"/>
      <c r="AN49" s="7"/>
      <c r="AO49" s="7"/>
      <c r="AP49" s="7"/>
      <c r="AQ49" s="7"/>
      <c r="AR49" s="7"/>
      <c r="AS49" s="7"/>
      <c r="AT49" s="7" t="s">
        <v>608</v>
      </c>
    </row>
    <row r="50" spans="1:46" ht="15" x14ac:dyDescent="0.25">
      <c r="A50" s="7"/>
      <c r="B50" s="25" t="s">
        <v>102</v>
      </c>
      <c r="C50" s="25" t="s">
        <v>136</v>
      </c>
      <c r="D50" s="29">
        <v>41455</v>
      </c>
      <c r="E50" s="29">
        <v>41547</v>
      </c>
      <c r="F50" s="66">
        <v>2013</v>
      </c>
      <c r="G50" s="25" t="s">
        <v>524</v>
      </c>
      <c r="H50" s="9" t="s">
        <v>241</v>
      </c>
      <c r="I50" s="25" t="s">
        <v>316</v>
      </c>
      <c r="J50" s="25" t="s">
        <v>356</v>
      </c>
      <c r="K50" s="33">
        <v>750</v>
      </c>
      <c r="L50" s="36">
        <v>48745</v>
      </c>
      <c r="M50" s="36">
        <v>48745</v>
      </c>
      <c r="N50" s="34">
        <v>33393</v>
      </c>
      <c r="O50" s="85">
        <f t="shared" si="0"/>
        <v>44.524000000000001</v>
      </c>
      <c r="P50" s="7">
        <v>100</v>
      </c>
      <c r="Q50" s="35"/>
      <c r="R50" s="35"/>
      <c r="S50" s="35"/>
      <c r="T50" s="7" t="s">
        <v>46</v>
      </c>
      <c r="U50" s="7"/>
      <c r="V50" s="7"/>
      <c r="W50" s="34">
        <v>3368</v>
      </c>
      <c r="X50" s="34">
        <v>2706</v>
      </c>
      <c r="Y50" s="7"/>
      <c r="Z50" s="35"/>
      <c r="AA50" s="35"/>
      <c r="AB50" s="7"/>
      <c r="AC50" s="7"/>
      <c r="AD50" s="7"/>
      <c r="AE50" s="35"/>
      <c r="AF50" s="7"/>
      <c r="AG50" s="7"/>
      <c r="AH50" s="35"/>
      <c r="AI50" s="7"/>
      <c r="AJ50" s="57">
        <f t="shared" si="1"/>
        <v>0</v>
      </c>
      <c r="AK50" s="35"/>
      <c r="AL50" s="35"/>
      <c r="AM50" s="7"/>
      <c r="AN50" s="7"/>
      <c r="AO50" s="7"/>
      <c r="AP50" s="7"/>
      <c r="AQ50" s="7"/>
      <c r="AR50" s="7"/>
      <c r="AS50" s="7"/>
      <c r="AT50" s="7" t="s">
        <v>609</v>
      </c>
    </row>
    <row r="51" spans="1:46" ht="15" x14ac:dyDescent="0.25">
      <c r="A51" s="7"/>
      <c r="B51" s="25" t="s">
        <v>74</v>
      </c>
      <c r="C51" s="25" t="s">
        <v>136</v>
      </c>
      <c r="D51" s="29">
        <v>41455</v>
      </c>
      <c r="E51" s="29"/>
      <c r="F51" s="66">
        <v>2013</v>
      </c>
      <c r="G51" s="25" t="s">
        <v>231</v>
      </c>
      <c r="H51" s="9" t="s">
        <v>169</v>
      </c>
      <c r="I51" s="25" t="s">
        <v>525</v>
      </c>
      <c r="J51" s="25" t="s">
        <v>356</v>
      </c>
      <c r="K51" s="33">
        <v>15220</v>
      </c>
      <c r="L51" s="34">
        <v>115000</v>
      </c>
      <c r="M51" s="34">
        <v>99357</v>
      </c>
      <c r="N51" s="34">
        <v>99357</v>
      </c>
      <c r="O51" s="85">
        <f t="shared" si="0"/>
        <v>6.5280551905387645</v>
      </c>
      <c r="P51" s="7">
        <v>86</v>
      </c>
      <c r="Q51" s="35">
        <v>44560</v>
      </c>
      <c r="R51" s="35"/>
      <c r="S51" s="35">
        <v>44560</v>
      </c>
      <c r="T51" s="7" t="s">
        <v>46</v>
      </c>
      <c r="U51" s="7"/>
      <c r="V51" s="7"/>
      <c r="W51" s="34">
        <v>28080</v>
      </c>
      <c r="X51" s="34">
        <v>16777</v>
      </c>
      <c r="Y51" s="7">
        <f t="shared" si="2"/>
        <v>0.37650359066427291</v>
      </c>
      <c r="Z51" s="35"/>
      <c r="AA51" s="35"/>
      <c r="AB51" s="7"/>
      <c r="AC51" s="7"/>
      <c r="AD51" s="7"/>
      <c r="AE51" s="35"/>
      <c r="AF51" s="7"/>
      <c r="AG51" s="7"/>
      <c r="AH51" s="35"/>
      <c r="AI51" s="7"/>
      <c r="AJ51" s="57">
        <f t="shared" si="1"/>
        <v>0</v>
      </c>
      <c r="AK51" s="35">
        <v>540</v>
      </c>
      <c r="AL51" s="35"/>
      <c r="AM51" s="7"/>
      <c r="AN51" s="7"/>
      <c r="AO51" s="7"/>
      <c r="AP51" s="7"/>
      <c r="AQ51" s="7"/>
      <c r="AR51" s="7"/>
      <c r="AS51" s="7"/>
      <c r="AT51" s="7" t="s">
        <v>150</v>
      </c>
    </row>
    <row r="52" spans="1:46" ht="15" x14ac:dyDescent="0.25">
      <c r="A52" s="7"/>
      <c r="B52" s="25" t="s">
        <v>121</v>
      </c>
      <c r="C52" s="25" t="s">
        <v>136</v>
      </c>
      <c r="D52" s="29">
        <v>41464</v>
      </c>
      <c r="E52" s="29">
        <v>41556</v>
      </c>
      <c r="F52" s="66">
        <v>2013</v>
      </c>
      <c r="G52" s="25" t="s">
        <v>93</v>
      </c>
      <c r="H52" s="9" t="s">
        <v>240</v>
      </c>
      <c r="I52" s="25" t="s">
        <v>526</v>
      </c>
      <c r="J52" s="25" t="s">
        <v>356</v>
      </c>
      <c r="K52" s="33">
        <v>30000</v>
      </c>
      <c r="L52" s="36">
        <v>162996</v>
      </c>
      <c r="M52" s="36">
        <v>162996</v>
      </c>
      <c r="N52" s="34">
        <v>159192</v>
      </c>
      <c r="O52" s="85">
        <f t="shared" si="0"/>
        <v>5.3064</v>
      </c>
      <c r="P52" s="7">
        <v>100</v>
      </c>
      <c r="Q52" s="33">
        <v>30000</v>
      </c>
      <c r="R52" s="33">
        <v>30000</v>
      </c>
      <c r="S52" s="33">
        <v>30000</v>
      </c>
      <c r="T52" s="7" t="s">
        <v>46</v>
      </c>
      <c r="U52" s="7"/>
      <c r="V52" s="33">
        <v>30000</v>
      </c>
      <c r="W52" s="34">
        <v>68770</v>
      </c>
      <c r="X52" s="34">
        <v>57817</v>
      </c>
      <c r="Y52" s="7">
        <f t="shared" si="2"/>
        <v>1.9272333333333334</v>
      </c>
      <c r="Z52" s="35"/>
      <c r="AA52" s="35"/>
      <c r="AB52" s="7">
        <v>304</v>
      </c>
      <c r="AC52" s="7"/>
      <c r="AD52" s="7"/>
      <c r="AE52" s="35"/>
      <c r="AF52" s="7"/>
      <c r="AG52" s="7"/>
      <c r="AH52" s="35"/>
      <c r="AI52" s="7"/>
      <c r="AJ52" s="57">
        <f t="shared" si="1"/>
        <v>0</v>
      </c>
      <c r="AK52" s="35"/>
      <c r="AL52" s="35"/>
      <c r="AM52" s="7"/>
      <c r="AN52" s="7"/>
      <c r="AO52" s="7"/>
      <c r="AP52" s="7"/>
      <c r="AQ52" s="7"/>
      <c r="AR52" s="7"/>
      <c r="AS52" s="7"/>
      <c r="AT52" s="7" t="s">
        <v>610</v>
      </c>
    </row>
    <row r="53" spans="1:46" ht="15" x14ac:dyDescent="0.25">
      <c r="A53" s="7"/>
      <c r="B53" s="25" t="s">
        <v>142</v>
      </c>
      <c r="C53" s="25" t="s">
        <v>136</v>
      </c>
      <c r="D53" s="29">
        <v>41464</v>
      </c>
      <c r="E53" s="29">
        <v>41556</v>
      </c>
      <c r="F53" s="66">
        <v>2013</v>
      </c>
      <c r="G53" s="25" t="s">
        <v>3</v>
      </c>
      <c r="H53" s="9" t="s">
        <v>167</v>
      </c>
      <c r="I53" s="25" t="s">
        <v>186</v>
      </c>
      <c r="J53" s="25" t="s">
        <v>356</v>
      </c>
      <c r="K53" s="33">
        <v>8155</v>
      </c>
      <c r="L53" s="36">
        <v>251160</v>
      </c>
      <c r="M53" s="36">
        <v>251160</v>
      </c>
      <c r="N53" s="34">
        <v>250584</v>
      </c>
      <c r="O53" s="85">
        <f t="shared" si="0"/>
        <v>30.727651747394237</v>
      </c>
      <c r="P53" s="7">
        <v>100</v>
      </c>
      <c r="Q53" s="35"/>
      <c r="R53" s="35"/>
      <c r="S53" s="35"/>
      <c r="T53" s="7" t="s">
        <v>46</v>
      </c>
      <c r="U53" s="7"/>
      <c r="V53" s="7"/>
      <c r="W53" s="34">
        <v>61687</v>
      </c>
      <c r="X53" s="34">
        <v>59891</v>
      </c>
      <c r="Y53" s="7"/>
      <c r="Z53" s="35">
        <v>546</v>
      </c>
      <c r="AA53" s="35">
        <v>8155</v>
      </c>
      <c r="AB53" s="7">
        <v>38</v>
      </c>
      <c r="AC53" s="7" t="s">
        <v>45</v>
      </c>
      <c r="AD53" s="7"/>
      <c r="AE53" s="35"/>
      <c r="AF53" s="7"/>
      <c r="AG53" s="7"/>
      <c r="AH53" s="35"/>
      <c r="AI53" s="7"/>
      <c r="AJ53" s="57">
        <f t="shared" si="1"/>
        <v>8701</v>
      </c>
      <c r="AK53" s="35"/>
      <c r="AL53" s="35"/>
      <c r="AM53" s="7"/>
      <c r="AN53" s="7"/>
      <c r="AO53" s="7"/>
      <c r="AP53" s="7"/>
      <c r="AQ53" s="7"/>
      <c r="AR53" s="7"/>
      <c r="AS53" s="7"/>
      <c r="AT53" s="7" t="s">
        <v>611</v>
      </c>
    </row>
    <row r="54" spans="1:46" ht="15" x14ac:dyDescent="0.25">
      <c r="A54" s="7"/>
      <c r="B54" s="25" t="s">
        <v>41</v>
      </c>
      <c r="C54" s="25" t="s">
        <v>134</v>
      </c>
      <c r="D54" s="29">
        <v>41470</v>
      </c>
      <c r="E54" s="29">
        <v>41532</v>
      </c>
      <c r="F54" s="66">
        <v>2013</v>
      </c>
      <c r="G54" s="25" t="s">
        <v>11</v>
      </c>
      <c r="H54" s="9" t="s">
        <v>149</v>
      </c>
      <c r="I54" s="25" t="s">
        <v>210</v>
      </c>
      <c r="J54" s="25" t="s">
        <v>356</v>
      </c>
      <c r="K54" s="33">
        <v>5000</v>
      </c>
      <c r="L54" s="36">
        <v>192990</v>
      </c>
      <c r="M54" s="36">
        <v>192990</v>
      </c>
      <c r="N54" s="34">
        <v>125565</v>
      </c>
      <c r="O54" s="85">
        <f t="shared" si="0"/>
        <v>25.113</v>
      </c>
      <c r="P54" s="7">
        <v>100</v>
      </c>
      <c r="Q54" s="35"/>
      <c r="R54" s="35"/>
      <c r="S54" s="35"/>
      <c r="T54" s="7" t="s">
        <v>46</v>
      </c>
      <c r="U54" s="7"/>
      <c r="V54" s="7"/>
      <c r="W54" s="7"/>
      <c r="X54" s="7"/>
      <c r="Y54" s="7"/>
      <c r="Z54" s="35">
        <v>964</v>
      </c>
      <c r="AA54" s="35"/>
      <c r="AB54" s="7"/>
      <c r="AC54" s="7"/>
      <c r="AD54" s="7"/>
      <c r="AE54" s="35"/>
      <c r="AF54" s="7"/>
      <c r="AG54" s="7"/>
      <c r="AH54" s="35">
        <v>7515</v>
      </c>
      <c r="AI54" s="7"/>
      <c r="AJ54" s="57">
        <f t="shared" si="1"/>
        <v>8479</v>
      </c>
      <c r="AK54" s="35"/>
      <c r="AL54" s="35"/>
      <c r="AM54" s="7"/>
      <c r="AN54" s="7"/>
      <c r="AO54" s="7"/>
      <c r="AP54" s="7"/>
      <c r="AQ54" s="7"/>
      <c r="AR54" s="7"/>
      <c r="AS54" s="7"/>
      <c r="AT54" s="7" t="s">
        <v>612</v>
      </c>
    </row>
    <row r="55" spans="1:46" ht="15" x14ac:dyDescent="0.25">
      <c r="A55" s="7"/>
      <c r="B55" s="25" t="s">
        <v>101</v>
      </c>
      <c r="C55" s="25" t="s">
        <v>136</v>
      </c>
      <c r="D55" s="29">
        <v>41472</v>
      </c>
      <c r="E55" s="29">
        <v>41564</v>
      </c>
      <c r="F55" s="66">
        <v>2013</v>
      </c>
      <c r="G55" s="25" t="s">
        <v>93</v>
      </c>
      <c r="H55" s="9" t="s">
        <v>240</v>
      </c>
      <c r="I55" s="25" t="s">
        <v>527</v>
      </c>
      <c r="J55" s="25" t="s">
        <v>356</v>
      </c>
      <c r="K55" s="33">
        <v>50400</v>
      </c>
      <c r="L55" s="36">
        <v>139066</v>
      </c>
      <c r="M55" s="36">
        <v>139066</v>
      </c>
      <c r="N55" s="34">
        <v>133564</v>
      </c>
      <c r="O55" s="85">
        <f t="shared" si="0"/>
        <v>2.6500793650793653</v>
      </c>
      <c r="P55" s="7">
        <v>100</v>
      </c>
      <c r="Q55" s="33">
        <v>50400</v>
      </c>
      <c r="R55" s="35"/>
      <c r="S55" s="33">
        <v>50400</v>
      </c>
      <c r="T55" s="7" t="s">
        <v>46</v>
      </c>
      <c r="U55" s="7">
        <v>29</v>
      </c>
      <c r="V55" s="7"/>
      <c r="W55" s="34">
        <v>41695</v>
      </c>
      <c r="X55" s="34">
        <v>41424</v>
      </c>
      <c r="Y55" s="7">
        <f t="shared" si="2"/>
        <v>0.82190476190476192</v>
      </c>
      <c r="Z55" s="35"/>
      <c r="AA55" s="35"/>
      <c r="AB55" s="7">
        <v>608</v>
      </c>
      <c r="AC55" s="7"/>
      <c r="AD55" s="7">
        <v>22</v>
      </c>
      <c r="AE55" s="35"/>
      <c r="AF55" s="7"/>
      <c r="AG55" s="7"/>
      <c r="AH55" s="35"/>
      <c r="AI55" s="7"/>
      <c r="AJ55" s="57">
        <f t="shared" si="1"/>
        <v>0</v>
      </c>
      <c r="AK55" s="35"/>
      <c r="AL55" s="35"/>
      <c r="AM55" s="7"/>
      <c r="AN55" s="7"/>
      <c r="AO55" s="7"/>
      <c r="AP55" s="7"/>
      <c r="AQ55" s="7"/>
      <c r="AR55" s="7"/>
      <c r="AS55" s="7"/>
      <c r="AT55" s="7" t="s">
        <v>613</v>
      </c>
    </row>
    <row r="56" spans="1:46" ht="15" x14ac:dyDescent="0.25">
      <c r="A56" s="7"/>
      <c r="B56" s="25" t="s">
        <v>66</v>
      </c>
      <c r="C56" s="25" t="s">
        <v>138</v>
      </c>
      <c r="D56" s="29">
        <v>41473</v>
      </c>
      <c r="E56" s="29">
        <v>41565</v>
      </c>
      <c r="F56" s="66">
        <v>2013</v>
      </c>
      <c r="G56" s="25" t="s">
        <v>99</v>
      </c>
      <c r="H56" s="9" t="s">
        <v>175</v>
      </c>
      <c r="I56" s="25" t="s">
        <v>528</v>
      </c>
      <c r="J56" s="25" t="s">
        <v>356</v>
      </c>
      <c r="K56" s="33">
        <v>66139</v>
      </c>
      <c r="L56" s="36">
        <v>220502</v>
      </c>
      <c r="M56" s="36">
        <v>220502</v>
      </c>
      <c r="N56" s="34">
        <v>214713</v>
      </c>
      <c r="O56" s="85">
        <f t="shared" si="0"/>
        <v>3.2463901782609352</v>
      </c>
      <c r="P56" s="7">
        <v>100</v>
      </c>
      <c r="Q56" s="35">
        <v>72565</v>
      </c>
      <c r="R56" s="35">
        <v>72565</v>
      </c>
      <c r="S56" s="35">
        <v>72565</v>
      </c>
      <c r="T56" s="7" t="s">
        <v>45</v>
      </c>
      <c r="U56" s="7">
        <v>60</v>
      </c>
      <c r="V56" s="35">
        <v>72565</v>
      </c>
      <c r="W56" s="34">
        <v>34723</v>
      </c>
      <c r="X56" s="7"/>
      <c r="Y56" s="7">
        <f t="shared" si="2"/>
        <v>0</v>
      </c>
      <c r="Z56" s="33">
        <v>66139</v>
      </c>
      <c r="AA56" s="35"/>
      <c r="AB56" s="7">
        <v>110</v>
      </c>
      <c r="AC56" s="7"/>
      <c r="AD56" s="7"/>
      <c r="AE56" s="35"/>
      <c r="AF56" s="7"/>
      <c r="AG56" s="7"/>
      <c r="AH56" s="35"/>
      <c r="AI56" s="7"/>
      <c r="AJ56" s="57">
        <f t="shared" si="1"/>
        <v>66139</v>
      </c>
      <c r="AK56" s="35">
        <v>2979</v>
      </c>
      <c r="AL56" s="35"/>
      <c r="AM56" s="7"/>
      <c r="AN56" s="7"/>
      <c r="AO56" s="7"/>
      <c r="AP56" s="7"/>
      <c r="AQ56" s="7"/>
      <c r="AR56" s="7"/>
      <c r="AS56" s="7"/>
      <c r="AT56" s="7" t="s">
        <v>614</v>
      </c>
    </row>
    <row r="57" spans="1:46" ht="15" x14ac:dyDescent="0.25">
      <c r="A57" s="7"/>
      <c r="B57" s="25" t="s">
        <v>115</v>
      </c>
      <c r="C57" s="25" t="s">
        <v>136</v>
      </c>
      <c r="D57" s="29">
        <v>41479</v>
      </c>
      <c r="E57" s="29">
        <v>41571</v>
      </c>
      <c r="F57" s="66">
        <v>2013</v>
      </c>
      <c r="G57" s="25" t="s">
        <v>93</v>
      </c>
      <c r="H57" s="9" t="s">
        <v>240</v>
      </c>
      <c r="I57" s="25" t="s">
        <v>529</v>
      </c>
      <c r="J57" s="25" t="s">
        <v>356</v>
      </c>
      <c r="K57" s="33">
        <v>25000</v>
      </c>
      <c r="L57" s="36">
        <v>148536</v>
      </c>
      <c r="M57" s="36">
        <v>148536</v>
      </c>
      <c r="N57" s="34">
        <v>139696</v>
      </c>
      <c r="O57" s="85">
        <f t="shared" si="0"/>
        <v>5.5878399999999999</v>
      </c>
      <c r="P57" s="7">
        <v>100</v>
      </c>
      <c r="Q57" s="33">
        <v>25000</v>
      </c>
      <c r="R57" s="35"/>
      <c r="S57" s="33">
        <v>25000</v>
      </c>
      <c r="T57" s="7" t="s">
        <v>46</v>
      </c>
      <c r="U57" s="7">
        <v>80</v>
      </c>
      <c r="V57" s="7"/>
      <c r="W57" s="34">
        <v>50019</v>
      </c>
      <c r="X57" s="34">
        <v>49195</v>
      </c>
      <c r="Y57" s="7">
        <f t="shared" si="2"/>
        <v>1.9678</v>
      </c>
      <c r="Z57" s="35"/>
      <c r="AA57" s="35"/>
      <c r="AB57" s="7"/>
      <c r="AC57" s="7"/>
      <c r="AD57" s="7"/>
      <c r="AE57" s="35">
        <v>2000</v>
      </c>
      <c r="AF57" s="7"/>
      <c r="AG57" s="7"/>
      <c r="AH57" s="35"/>
      <c r="AI57" s="7"/>
      <c r="AJ57" s="57">
        <f t="shared" si="1"/>
        <v>0</v>
      </c>
      <c r="AK57" s="35"/>
      <c r="AL57" s="35"/>
      <c r="AM57" s="7"/>
      <c r="AN57" s="7"/>
      <c r="AO57" s="7"/>
      <c r="AP57" s="7"/>
      <c r="AQ57" s="7"/>
      <c r="AR57" s="7"/>
      <c r="AS57" s="7"/>
      <c r="AT57" s="7" t="s">
        <v>615</v>
      </c>
    </row>
    <row r="58" spans="1:46" ht="15" x14ac:dyDescent="0.25">
      <c r="A58" s="7"/>
      <c r="B58" s="25" t="s">
        <v>117</v>
      </c>
      <c r="C58" s="9" t="s">
        <v>136</v>
      </c>
      <c r="D58" s="29">
        <v>41480</v>
      </c>
      <c r="E58" s="29">
        <v>41572</v>
      </c>
      <c r="F58" s="66">
        <v>2013</v>
      </c>
      <c r="G58" s="25" t="s">
        <v>93</v>
      </c>
      <c r="H58" s="9" t="s">
        <v>240</v>
      </c>
      <c r="I58" s="25" t="s">
        <v>185</v>
      </c>
      <c r="J58" s="25" t="s">
        <v>356</v>
      </c>
      <c r="K58" s="33">
        <v>62000</v>
      </c>
      <c r="L58" s="36">
        <v>297813</v>
      </c>
      <c r="M58" s="36">
        <v>297813</v>
      </c>
      <c r="N58" s="34">
        <v>252102</v>
      </c>
      <c r="O58" s="85">
        <f t="shared" si="0"/>
        <v>4.0661612903225803</v>
      </c>
      <c r="P58" s="7">
        <v>100</v>
      </c>
      <c r="Q58" s="35"/>
      <c r="R58" s="35"/>
      <c r="S58" s="35"/>
      <c r="T58" s="7" t="s">
        <v>46</v>
      </c>
      <c r="U58" s="7"/>
      <c r="V58" s="7">
        <v>2617</v>
      </c>
      <c r="W58" s="34">
        <v>27074</v>
      </c>
      <c r="X58" s="34">
        <v>16018</v>
      </c>
      <c r="Y58" s="7"/>
      <c r="Z58" s="35"/>
      <c r="AA58" s="35"/>
      <c r="AB58" s="7"/>
      <c r="AC58" s="7">
        <v>46</v>
      </c>
      <c r="AD58" s="7" t="s">
        <v>45</v>
      </c>
      <c r="AE58" s="35">
        <v>50000</v>
      </c>
      <c r="AF58" s="7"/>
      <c r="AG58" s="7"/>
      <c r="AH58" s="35"/>
      <c r="AI58" s="7"/>
      <c r="AJ58" s="57">
        <f t="shared" si="1"/>
        <v>0</v>
      </c>
      <c r="AK58" s="34">
        <v>84754</v>
      </c>
      <c r="AL58" s="34">
        <v>43267</v>
      </c>
      <c r="AM58" s="7"/>
      <c r="AN58" s="7"/>
      <c r="AO58" s="7"/>
      <c r="AP58" s="7"/>
      <c r="AQ58" s="7"/>
      <c r="AR58" s="7"/>
      <c r="AS58" s="7"/>
      <c r="AT58" s="7" t="s">
        <v>616</v>
      </c>
    </row>
    <row r="59" spans="1:46" ht="15" x14ac:dyDescent="0.25">
      <c r="A59" s="7"/>
      <c r="B59" s="25" t="s">
        <v>2</v>
      </c>
      <c r="C59" s="25" t="s">
        <v>229</v>
      </c>
      <c r="D59" s="29">
        <v>41480</v>
      </c>
      <c r="E59" s="29">
        <v>41579</v>
      </c>
      <c r="F59" s="66">
        <v>2013</v>
      </c>
      <c r="G59" s="25" t="s">
        <v>125</v>
      </c>
      <c r="H59" s="9" t="s">
        <v>167</v>
      </c>
      <c r="I59" s="25" t="s">
        <v>530</v>
      </c>
      <c r="J59" s="25" t="s">
        <v>356</v>
      </c>
      <c r="K59" s="33">
        <v>3400</v>
      </c>
      <c r="L59" s="36">
        <v>215194</v>
      </c>
      <c r="M59" s="36">
        <v>215194</v>
      </c>
      <c r="N59" s="36">
        <v>215194</v>
      </c>
      <c r="O59" s="85">
        <f t="shared" si="0"/>
        <v>63.292352941176468</v>
      </c>
      <c r="P59" s="7">
        <v>100</v>
      </c>
      <c r="Q59" s="35"/>
      <c r="R59" s="35"/>
      <c r="S59" s="35"/>
      <c r="T59" s="7" t="s">
        <v>46</v>
      </c>
      <c r="U59" s="7"/>
      <c r="V59" s="7"/>
      <c r="W59" s="34">
        <v>24480</v>
      </c>
      <c r="X59" s="34">
        <v>24282</v>
      </c>
      <c r="Y59" s="7"/>
      <c r="Z59" s="35">
        <v>1900</v>
      </c>
      <c r="AA59" s="35"/>
      <c r="AB59" s="7"/>
      <c r="AC59" s="7"/>
      <c r="AD59" s="7"/>
      <c r="AE59" s="35"/>
      <c r="AF59" s="7"/>
      <c r="AG59" s="7"/>
      <c r="AH59" s="35"/>
      <c r="AI59" s="7"/>
      <c r="AJ59" s="57">
        <f t="shared" si="1"/>
        <v>1900</v>
      </c>
      <c r="AK59" s="35"/>
      <c r="AL59" s="35"/>
      <c r="AM59" s="7"/>
      <c r="AN59" s="7"/>
      <c r="AO59" s="7"/>
      <c r="AP59" s="7"/>
      <c r="AQ59" s="7"/>
      <c r="AR59" s="7"/>
      <c r="AS59" s="7"/>
      <c r="AT59" s="7" t="s">
        <v>617</v>
      </c>
    </row>
    <row r="60" spans="1:46" ht="15" x14ac:dyDescent="0.25">
      <c r="A60" s="7"/>
      <c r="B60" s="28" t="s">
        <v>226</v>
      </c>
      <c r="C60" s="25" t="s">
        <v>134</v>
      </c>
      <c r="D60" s="29">
        <v>41486</v>
      </c>
      <c r="E60" s="29">
        <v>41578</v>
      </c>
      <c r="F60" s="66">
        <v>2013</v>
      </c>
      <c r="G60" s="25" t="s">
        <v>3</v>
      </c>
      <c r="H60" s="9" t="s">
        <v>167</v>
      </c>
      <c r="I60" s="25" t="s">
        <v>531</v>
      </c>
      <c r="J60" s="25" t="s">
        <v>356</v>
      </c>
      <c r="K60" s="33">
        <v>20000</v>
      </c>
      <c r="L60" s="36">
        <v>299744</v>
      </c>
      <c r="M60" s="36">
        <v>299744</v>
      </c>
      <c r="N60" s="34">
        <v>279865</v>
      </c>
      <c r="O60" s="85">
        <f t="shared" si="0"/>
        <v>13.99325</v>
      </c>
      <c r="P60" s="7">
        <v>100</v>
      </c>
      <c r="Q60" s="33">
        <v>20000</v>
      </c>
      <c r="R60" s="35"/>
      <c r="S60" s="33">
        <v>20000</v>
      </c>
      <c r="T60" s="7" t="s">
        <v>46</v>
      </c>
      <c r="U60" s="7"/>
      <c r="V60" s="7"/>
      <c r="W60" s="34">
        <v>37900</v>
      </c>
      <c r="X60" s="7" t="s">
        <v>618</v>
      </c>
      <c r="Y60" s="7"/>
      <c r="Z60" s="35"/>
      <c r="AA60" s="35"/>
      <c r="AB60" s="7"/>
      <c r="AC60" s="7"/>
      <c r="AD60" s="7"/>
      <c r="AE60" s="35"/>
      <c r="AF60" s="7"/>
      <c r="AG60" s="7"/>
      <c r="AH60" s="35"/>
      <c r="AI60" s="7"/>
      <c r="AJ60" s="57">
        <f t="shared" si="1"/>
        <v>0</v>
      </c>
      <c r="AK60" s="35"/>
      <c r="AL60" s="35"/>
      <c r="AM60" s="7"/>
      <c r="AN60" s="7"/>
      <c r="AO60" s="7"/>
      <c r="AP60" s="7"/>
      <c r="AQ60" s="7"/>
      <c r="AR60" s="7"/>
      <c r="AS60" s="7"/>
      <c r="AT60" s="7" t="s">
        <v>619</v>
      </c>
    </row>
    <row r="61" spans="1:46" ht="15" x14ac:dyDescent="0.25">
      <c r="A61" s="7"/>
      <c r="B61" s="25" t="s">
        <v>86</v>
      </c>
      <c r="C61" s="25" t="s">
        <v>229</v>
      </c>
      <c r="D61" s="29">
        <v>41490</v>
      </c>
      <c r="E61" s="29">
        <v>41521</v>
      </c>
      <c r="F61" s="66">
        <v>2013</v>
      </c>
      <c r="G61" s="25" t="s">
        <v>532</v>
      </c>
      <c r="H61" s="9" t="s">
        <v>145</v>
      </c>
      <c r="I61" s="25" t="s">
        <v>533</v>
      </c>
      <c r="J61" s="25" t="s">
        <v>356</v>
      </c>
      <c r="K61" s="33">
        <v>400</v>
      </c>
      <c r="L61" s="36">
        <v>39512</v>
      </c>
      <c r="M61" s="36">
        <v>39512</v>
      </c>
      <c r="N61" s="34">
        <v>31724</v>
      </c>
      <c r="O61" s="85">
        <f t="shared" si="0"/>
        <v>79.31</v>
      </c>
      <c r="P61" s="7">
        <v>100</v>
      </c>
      <c r="Q61" s="35">
        <v>400</v>
      </c>
      <c r="R61" s="35"/>
      <c r="S61" s="35">
        <v>400</v>
      </c>
      <c r="T61" s="7" t="s">
        <v>46</v>
      </c>
      <c r="U61" s="7"/>
      <c r="V61" s="7">
        <v>466</v>
      </c>
      <c r="W61" s="34">
        <v>10214</v>
      </c>
      <c r="X61" s="34">
        <v>8007</v>
      </c>
      <c r="Y61" s="7">
        <f t="shared" si="2"/>
        <v>20.017499999999998</v>
      </c>
      <c r="Z61" s="35"/>
      <c r="AA61" s="35"/>
      <c r="AB61" s="7"/>
      <c r="AC61" s="7"/>
      <c r="AD61" s="7"/>
      <c r="AE61" s="35"/>
      <c r="AF61" s="7"/>
      <c r="AG61" s="7"/>
      <c r="AH61" s="35">
        <v>466</v>
      </c>
      <c r="AI61" s="7"/>
      <c r="AJ61" s="57">
        <f t="shared" si="1"/>
        <v>466</v>
      </c>
      <c r="AK61" s="35"/>
      <c r="AL61" s="35"/>
      <c r="AM61" s="7"/>
      <c r="AN61" s="7"/>
      <c r="AO61" s="7"/>
      <c r="AP61" s="7"/>
      <c r="AQ61" s="7"/>
      <c r="AR61" s="7"/>
      <c r="AS61" s="7"/>
      <c r="AT61" s="7" t="s">
        <v>620</v>
      </c>
    </row>
    <row r="62" spans="1:46" ht="15" x14ac:dyDescent="0.25">
      <c r="A62" s="7"/>
      <c r="B62" s="25" t="s">
        <v>13</v>
      </c>
      <c r="C62" s="25" t="s">
        <v>138</v>
      </c>
      <c r="D62" s="29">
        <v>41498</v>
      </c>
      <c r="E62" s="29">
        <v>41698</v>
      </c>
      <c r="F62" s="66">
        <v>2013</v>
      </c>
      <c r="G62" s="25" t="s">
        <v>3</v>
      </c>
      <c r="H62" s="9" t="s">
        <v>167</v>
      </c>
      <c r="I62" s="25" t="s">
        <v>534</v>
      </c>
      <c r="J62" s="25" t="s">
        <v>357</v>
      </c>
      <c r="K62" s="33">
        <v>75000</v>
      </c>
      <c r="L62" s="34">
        <v>7384813</v>
      </c>
      <c r="M62" s="34">
        <v>2942801</v>
      </c>
      <c r="N62" s="34">
        <v>2942584</v>
      </c>
      <c r="O62" s="85">
        <f t="shared" si="0"/>
        <v>39.234453333333335</v>
      </c>
      <c r="P62" s="7">
        <v>35</v>
      </c>
      <c r="Q62" s="33">
        <v>75000</v>
      </c>
      <c r="R62" s="33">
        <v>75000</v>
      </c>
      <c r="S62" s="33">
        <v>75000</v>
      </c>
      <c r="T62" s="7" t="s">
        <v>46</v>
      </c>
      <c r="U62" s="7">
        <v>150</v>
      </c>
      <c r="V62" s="33">
        <v>15000</v>
      </c>
      <c r="W62" s="34">
        <v>3170295</v>
      </c>
      <c r="X62" s="34">
        <v>107776</v>
      </c>
      <c r="Y62" s="7">
        <f t="shared" si="2"/>
        <v>1.4370133333333333</v>
      </c>
      <c r="Z62" s="35"/>
      <c r="AA62" s="35"/>
      <c r="AB62" s="7">
        <v>900</v>
      </c>
      <c r="AC62" s="7">
        <v>75000</v>
      </c>
      <c r="AD62" s="7"/>
      <c r="AE62" s="35">
        <v>30000</v>
      </c>
      <c r="AF62" s="7"/>
      <c r="AG62" s="7"/>
      <c r="AH62" s="35"/>
      <c r="AI62" s="7"/>
      <c r="AJ62" s="57">
        <f t="shared" si="1"/>
        <v>0</v>
      </c>
      <c r="AK62" s="34">
        <v>1091460</v>
      </c>
      <c r="AL62" s="34">
        <v>1277070</v>
      </c>
      <c r="AM62" s="7"/>
      <c r="AN62" s="7"/>
      <c r="AO62" s="7"/>
      <c r="AP62" s="7"/>
      <c r="AQ62" s="7"/>
      <c r="AR62" s="7"/>
      <c r="AS62" s="7"/>
      <c r="AT62" s="7" t="s">
        <v>621</v>
      </c>
    </row>
    <row r="63" spans="1:46" ht="15" x14ac:dyDescent="0.25">
      <c r="A63" s="7"/>
      <c r="B63" s="27" t="s">
        <v>5</v>
      </c>
      <c r="C63" s="21" t="s">
        <v>134</v>
      </c>
      <c r="D63" s="29">
        <v>41501</v>
      </c>
      <c r="E63" s="29">
        <v>41759</v>
      </c>
      <c r="F63" s="66">
        <v>2013</v>
      </c>
      <c r="G63" s="25" t="s">
        <v>152</v>
      </c>
      <c r="H63" s="9" t="s">
        <v>241</v>
      </c>
      <c r="I63" s="25" t="s">
        <v>211</v>
      </c>
      <c r="J63" s="25" t="s">
        <v>357</v>
      </c>
      <c r="K63" s="33">
        <v>75000</v>
      </c>
      <c r="L63" s="34">
        <v>1856355</v>
      </c>
      <c r="M63" s="34">
        <v>1272583</v>
      </c>
      <c r="N63" s="34">
        <v>1131728</v>
      </c>
      <c r="O63" s="85">
        <f t="shared" si="0"/>
        <v>15.089706666666666</v>
      </c>
      <c r="P63" s="7">
        <v>68</v>
      </c>
      <c r="Q63" s="35">
        <v>1221</v>
      </c>
      <c r="R63" s="35">
        <v>1221</v>
      </c>
      <c r="S63" s="35">
        <v>1221</v>
      </c>
      <c r="T63" s="7" t="s">
        <v>46</v>
      </c>
      <c r="U63" s="7"/>
      <c r="V63" s="7">
        <v>82125</v>
      </c>
      <c r="W63" s="34">
        <v>229700</v>
      </c>
      <c r="X63" s="34">
        <v>116267</v>
      </c>
      <c r="Y63" s="7">
        <f t="shared" si="2"/>
        <v>95.222768222768224</v>
      </c>
      <c r="Z63" s="35"/>
      <c r="AA63" s="35">
        <v>32500</v>
      </c>
      <c r="AB63" s="7">
        <v>300</v>
      </c>
      <c r="AC63" s="7"/>
      <c r="AD63" s="7"/>
      <c r="AE63" s="35"/>
      <c r="AF63" s="7"/>
      <c r="AG63" s="7"/>
      <c r="AH63" s="35"/>
      <c r="AI63" s="7"/>
      <c r="AJ63" s="57">
        <f t="shared" si="1"/>
        <v>32500</v>
      </c>
      <c r="AK63" s="35"/>
      <c r="AL63" s="35"/>
      <c r="AM63" s="7"/>
      <c r="AN63" s="7"/>
      <c r="AO63" s="7"/>
      <c r="AP63" s="7"/>
      <c r="AQ63" s="7"/>
      <c r="AR63" s="7"/>
      <c r="AS63" s="7"/>
      <c r="AT63" s="7" t="s">
        <v>622</v>
      </c>
    </row>
    <row r="64" spans="1:46" ht="15" x14ac:dyDescent="0.25">
      <c r="A64" s="7"/>
      <c r="B64" s="25" t="s">
        <v>92</v>
      </c>
      <c r="C64" s="25" t="s">
        <v>135</v>
      </c>
      <c r="D64" s="29">
        <v>41502</v>
      </c>
      <c r="E64" s="29">
        <v>41625</v>
      </c>
      <c r="F64" s="66">
        <v>2013</v>
      </c>
      <c r="G64" s="25" t="s">
        <v>233</v>
      </c>
      <c r="H64" s="9" t="s">
        <v>175</v>
      </c>
      <c r="I64" s="25" t="s">
        <v>535</v>
      </c>
      <c r="J64" s="25" t="s">
        <v>356</v>
      </c>
      <c r="K64" s="33">
        <v>3000</v>
      </c>
      <c r="L64" s="36">
        <v>199421</v>
      </c>
      <c r="M64" s="36">
        <v>199421</v>
      </c>
      <c r="N64" s="34">
        <v>195942</v>
      </c>
      <c r="O64" s="85">
        <f t="shared" si="0"/>
        <v>65.313999999999993</v>
      </c>
      <c r="P64" s="7">
        <v>100</v>
      </c>
      <c r="Q64" s="35"/>
      <c r="R64" s="35"/>
      <c r="S64" s="35"/>
      <c r="T64" s="7" t="s">
        <v>46</v>
      </c>
      <c r="U64" s="7">
        <v>116</v>
      </c>
      <c r="V64" s="7"/>
      <c r="W64" s="7"/>
      <c r="X64" s="7"/>
      <c r="Y64" s="7"/>
      <c r="Z64" s="35">
        <v>1500</v>
      </c>
      <c r="AA64" s="35"/>
      <c r="AB64" s="7">
        <v>300</v>
      </c>
      <c r="AC64" s="7"/>
      <c r="AD64" s="7"/>
      <c r="AE64" s="35"/>
      <c r="AF64" s="7"/>
      <c r="AG64" s="7"/>
      <c r="AH64" s="35"/>
      <c r="AI64" s="7"/>
      <c r="AJ64" s="57">
        <f t="shared" si="1"/>
        <v>1500</v>
      </c>
      <c r="AK64" s="35"/>
      <c r="AL64" s="35"/>
      <c r="AM64" s="7"/>
      <c r="AN64" s="7"/>
      <c r="AO64" s="7"/>
      <c r="AP64" s="7"/>
      <c r="AQ64" s="7"/>
      <c r="AR64" s="7"/>
      <c r="AS64" s="7"/>
      <c r="AT64" s="7" t="s">
        <v>623</v>
      </c>
    </row>
    <row r="65" spans="1:46" ht="15" x14ac:dyDescent="0.25">
      <c r="A65" s="7"/>
      <c r="B65" s="25" t="s">
        <v>122</v>
      </c>
      <c r="C65" s="25" t="s">
        <v>136</v>
      </c>
      <c r="D65" s="29">
        <v>41506</v>
      </c>
      <c r="E65" s="29">
        <v>41598</v>
      </c>
      <c r="F65" s="66">
        <v>2013</v>
      </c>
      <c r="G65" s="25" t="s">
        <v>93</v>
      </c>
      <c r="H65" s="9" t="s">
        <v>240</v>
      </c>
      <c r="I65" s="25" t="s">
        <v>536</v>
      </c>
      <c r="J65" s="25" t="s">
        <v>356</v>
      </c>
      <c r="K65" s="33">
        <v>9500</v>
      </c>
      <c r="L65" s="36">
        <v>129671</v>
      </c>
      <c r="M65" s="36">
        <v>129671</v>
      </c>
      <c r="N65" s="34">
        <v>105583</v>
      </c>
      <c r="O65" s="85">
        <f t="shared" si="0"/>
        <v>11.114000000000001</v>
      </c>
      <c r="P65" s="7">
        <v>100</v>
      </c>
      <c r="Q65" s="35"/>
      <c r="R65" s="35"/>
      <c r="S65" s="35"/>
      <c r="T65" s="7" t="s">
        <v>46</v>
      </c>
      <c r="U65" s="7"/>
      <c r="V65" s="7"/>
      <c r="W65" s="7"/>
      <c r="X65" s="7"/>
      <c r="Y65" s="7"/>
      <c r="Z65" s="35"/>
      <c r="AA65" s="35"/>
      <c r="AB65" s="7"/>
      <c r="AC65" s="7"/>
      <c r="AD65" s="7"/>
      <c r="AE65" s="35"/>
      <c r="AF65" s="7"/>
      <c r="AG65" s="7"/>
      <c r="AH65" s="35"/>
      <c r="AI65" s="7"/>
      <c r="AJ65" s="57">
        <f t="shared" si="1"/>
        <v>0</v>
      </c>
      <c r="AK65" s="35"/>
      <c r="AL65" s="35"/>
      <c r="AM65" s="7"/>
      <c r="AN65" s="7"/>
      <c r="AO65" s="7"/>
      <c r="AP65" s="7"/>
      <c r="AQ65" s="7"/>
      <c r="AR65" s="7"/>
      <c r="AS65" s="7"/>
      <c r="AT65" s="7" t="s">
        <v>624</v>
      </c>
    </row>
    <row r="66" spans="1:46" ht="15" x14ac:dyDescent="0.25">
      <c r="A66" s="7"/>
      <c r="B66" s="25" t="s">
        <v>67</v>
      </c>
      <c r="C66" s="25" t="s">
        <v>138</v>
      </c>
      <c r="D66" s="29">
        <v>41507</v>
      </c>
      <c r="E66" s="29">
        <v>41599</v>
      </c>
      <c r="F66" s="66">
        <v>2013</v>
      </c>
      <c r="G66" s="25" t="s">
        <v>99</v>
      </c>
      <c r="H66" s="9" t="s">
        <v>175</v>
      </c>
      <c r="I66" s="25" t="s">
        <v>537</v>
      </c>
      <c r="J66" s="25" t="s">
        <v>356</v>
      </c>
      <c r="K66" s="33">
        <v>10000</v>
      </c>
      <c r="L66" s="36">
        <v>184200</v>
      </c>
      <c r="M66" s="36">
        <v>184200</v>
      </c>
      <c r="N66" s="34">
        <v>178169</v>
      </c>
      <c r="O66" s="85">
        <f t="shared" si="0"/>
        <v>17.8169</v>
      </c>
      <c r="P66" s="7">
        <v>100</v>
      </c>
      <c r="Q66" s="35">
        <v>10000</v>
      </c>
      <c r="R66" s="35"/>
      <c r="S66" s="35">
        <v>100000</v>
      </c>
      <c r="T66" s="7" t="s">
        <v>45</v>
      </c>
      <c r="U66" s="35">
        <v>30</v>
      </c>
      <c r="V66" s="35">
        <v>10000</v>
      </c>
      <c r="W66" s="34">
        <v>17058</v>
      </c>
      <c r="X66" s="7"/>
      <c r="Y66" s="7"/>
      <c r="Z66" s="35">
        <v>420</v>
      </c>
      <c r="AA66" s="35"/>
      <c r="AB66" s="7"/>
      <c r="AC66" s="7"/>
      <c r="AD66" s="7"/>
      <c r="AE66" s="35"/>
      <c r="AF66" s="7"/>
      <c r="AG66" s="7"/>
      <c r="AH66" s="35"/>
      <c r="AI66" s="7"/>
      <c r="AJ66" s="57">
        <f t="shared" si="1"/>
        <v>420</v>
      </c>
      <c r="AK66" s="34">
        <v>2464</v>
      </c>
      <c r="AL66" s="35"/>
      <c r="AM66" s="7"/>
      <c r="AN66" s="7"/>
      <c r="AO66" s="7"/>
      <c r="AP66" s="7"/>
      <c r="AQ66" s="7"/>
      <c r="AR66" s="7"/>
      <c r="AS66" s="7"/>
      <c r="AT66" s="7" t="s">
        <v>625</v>
      </c>
    </row>
    <row r="67" spans="1:46" ht="15" x14ac:dyDescent="0.25">
      <c r="A67" s="7"/>
      <c r="B67" s="25" t="s">
        <v>2</v>
      </c>
      <c r="C67" s="25" t="s">
        <v>229</v>
      </c>
      <c r="D67" s="29">
        <v>41508</v>
      </c>
      <c r="E67" s="29">
        <v>41600</v>
      </c>
      <c r="F67" s="66">
        <v>2013</v>
      </c>
      <c r="G67" s="25" t="s">
        <v>3</v>
      </c>
      <c r="H67" s="9" t="s">
        <v>167</v>
      </c>
      <c r="I67" s="25" t="s">
        <v>538</v>
      </c>
      <c r="J67" s="25" t="s">
        <v>356</v>
      </c>
      <c r="K67" s="33">
        <v>1000</v>
      </c>
      <c r="L67" s="36">
        <v>63240</v>
      </c>
      <c r="M67" s="36">
        <v>63240</v>
      </c>
      <c r="N67" s="36">
        <v>63240</v>
      </c>
      <c r="O67" s="85">
        <f t="shared" ref="O67:O99" si="3">N67/K67</f>
        <v>63.24</v>
      </c>
      <c r="P67" s="7">
        <v>100</v>
      </c>
      <c r="Q67" s="35"/>
      <c r="R67" s="35"/>
      <c r="S67" s="35"/>
      <c r="T67" s="7" t="s">
        <v>46</v>
      </c>
      <c r="U67" s="7"/>
      <c r="V67" s="7"/>
      <c r="W67" s="34">
        <v>8000</v>
      </c>
      <c r="X67" s="34">
        <v>6971</v>
      </c>
      <c r="Y67" s="7"/>
      <c r="Z67" s="35"/>
      <c r="AA67" s="35"/>
      <c r="AB67" s="7">
        <v>30</v>
      </c>
      <c r="AC67" s="7"/>
      <c r="AD67" s="7"/>
      <c r="AE67" s="35"/>
      <c r="AF67" s="7"/>
      <c r="AG67" s="7"/>
      <c r="AH67" s="35"/>
      <c r="AI67" s="7"/>
      <c r="AJ67" s="57">
        <f t="shared" si="1"/>
        <v>0</v>
      </c>
      <c r="AK67" s="35"/>
      <c r="AL67" s="35"/>
      <c r="AM67" s="7"/>
      <c r="AN67" s="7"/>
      <c r="AO67" s="7"/>
      <c r="AP67" s="7"/>
      <c r="AQ67" s="7"/>
      <c r="AR67" s="7"/>
      <c r="AS67" s="7"/>
      <c r="AT67" s="7" t="s">
        <v>626</v>
      </c>
    </row>
    <row r="68" spans="1:46" ht="15" x14ac:dyDescent="0.25">
      <c r="A68" s="7"/>
      <c r="B68" s="25" t="s">
        <v>66</v>
      </c>
      <c r="C68" s="25" t="s">
        <v>138</v>
      </c>
      <c r="D68" s="29">
        <v>41508</v>
      </c>
      <c r="E68" s="29">
        <v>41600</v>
      </c>
      <c r="F68" s="66">
        <v>2013</v>
      </c>
      <c r="G68" s="25" t="s">
        <v>513</v>
      </c>
      <c r="H68" s="9" t="s">
        <v>240</v>
      </c>
      <c r="I68" s="25" t="s">
        <v>539</v>
      </c>
      <c r="J68" s="25" t="s">
        <v>356</v>
      </c>
      <c r="K68" s="33">
        <v>1845000</v>
      </c>
      <c r="L68" s="36">
        <v>116006</v>
      </c>
      <c r="M68" s="36">
        <v>116006</v>
      </c>
      <c r="N68" s="34">
        <v>110827</v>
      </c>
      <c r="O68" s="85">
        <f t="shared" si="3"/>
        <v>6.0068834688346881E-2</v>
      </c>
      <c r="P68" s="7">
        <v>100</v>
      </c>
      <c r="Q68" s="35"/>
      <c r="R68" s="35"/>
      <c r="S68" s="35"/>
      <c r="T68" s="7" t="s">
        <v>46</v>
      </c>
      <c r="U68" s="7">
        <v>430</v>
      </c>
      <c r="V68" s="7"/>
      <c r="W68" s="7"/>
      <c r="X68" s="7"/>
      <c r="Y68" s="7"/>
      <c r="Z68" s="35"/>
      <c r="AA68" s="35"/>
      <c r="AB68" s="7">
        <v>430</v>
      </c>
      <c r="AC68" s="7"/>
      <c r="AD68" s="7"/>
      <c r="AE68" s="35"/>
      <c r="AF68" s="7"/>
      <c r="AG68" s="7"/>
      <c r="AH68" s="35"/>
      <c r="AI68" s="7"/>
      <c r="AJ68" s="57">
        <f t="shared" ref="AJ68:AJ99" si="4">SUM(Z68,AA68,AH68)</f>
        <v>0</v>
      </c>
      <c r="AK68" s="35"/>
      <c r="AL68" s="35"/>
      <c r="AM68" s="7"/>
      <c r="AN68" s="7"/>
      <c r="AO68" s="7"/>
      <c r="AP68" s="7"/>
      <c r="AQ68" s="7"/>
      <c r="AR68" s="7"/>
      <c r="AS68" s="7"/>
      <c r="AT68" s="7" t="s">
        <v>627</v>
      </c>
    </row>
    <row r="69" spans="1:46" ht="15" x14ac:dyDescent="0.25">
      <c r="A69" s="7"/>
      <c r="B69" s="25" t="s">
        <v>113</v>
      </c>
      <c r="C69" s="25" t="s">
        <v>229</v>
      </c>
      <c r="D69" s="29">
        <v>41509</v>
      </c>
      <c r="E69" s="29">
        <v>41631</v>
      </c>
      <c r="F69" s="66">
        <v>2013</v>
      </c>
      <c r="G69" s="25" t="s">
        <v>125</v>
      </c>
      <c r="H69" s="9" t="s">
        <v>167</v>
      </c>
      <c r="I69" s="25" t="s">
        <v>540</v>
      </c>
      <c r="J69" s="25" t="s">
        <v>356</v>
      </c>
      <c r="K69" s="33">
        <v>9000</v>
      </c>
      <c r="L69" s="36">
        <v>412626</v>
      </c>
      <c r="M69" s="36">
        <v>412626</v>
      </c>
      <c r="N69" s="34">
        <v>410244</v>
      </c>
      <c r="O69" s="85">
        <f t="shared" si="3"/>
        <v>45.582666666666668</v>
      </c>
      <c r="P69" s="7">
        <v>100</v>
      </c>
      <c r="Q69" s="35"/>
      <c r="R69" s="33">
        <v>9000</v>
      </c>
      <c r="S69" s="33">
        <v>9000</v>
      </c>
      <c r="T69" s="7" t="s">
        <v>46</v>
      </c>
      <c r="U69" s="7"/>
      <c r="V69" s="7"/>
      <c r="W69" s="34">
        <v>60042</v>
      </c>
      <c r="X69" s="34">
        <v>60214</v>
      </c>
      <c r="Y69" s="7">
        <f t="shared" ref="Y69:Y99" si="5">X69/S69</f>
        <v>6.6904444444444442</v>
      </c>
      <c r="Z69" s="35"/>
      <c r="AA69" s="35"/>
      <c r="AB69" s="7"/>
      <c r="AC69" s="7"/>
      <c r="AD69" s="7"/>
      <c r="AE69" s="35"/>
      <c r="AF69" s="7"/>
      <c r="AG69" s="7"/>
      <c r="AH69" s="35"/>
      <c r="AI69" s="7"/>
      <c r="AJ69" s="57">
        <f t="shared" si="4"/>
        <v>0</v>
      </c>
      <c r="AK69" s="35"/>
      <c r="AL69" s="35"/>
      <c r="AM69" s="7"/>
      <c r="AN69" s="7"/>
      <c r="AO69" s="7"/>
      <c r="AP69" s="7"/>
      <c r="AQ69" s="7"/>
      <c r="AR69" s="7"/>
      <c r="AS69" s="7"/>
      <c r="AT69" s="7" t="s">
        <v>628</v>
      </c>
    </row>
    <row r="70" spans="1:46" ht="15" x14ac:dyDescent="0.25">
      <c r="A70" s="7"/>
      <c r="B70" s="28" t="s">
        <v>114</v>
      </c>
      <c r="C70" s="25" t="s">
        <v>229</v>
      </c>
      <c r="D70" s="29">
        <v>41519</v>
      </c>
      <c r="E70" s="29">
        <v>41610</v>
      </c>
      <c r="F70" s="66">
        <v>2013</v>
      </c>
      <c r="G70" s="25" t="s">
        <v>236</v>
      </c>
      <c r="H70" s="9" t="s">
        <v>240</v>
      </c>
      <c r="I70" s="25" t="s">
        <v>541</v>
      </c>
      <c r="J70" s="25" t="s">
        <v>356</v>
      </c>
      <c r="K70" s="33">
        <v>30000</v>
      </c>
      <c r="L70" s="36">
        <v>29441</v>
      </c>
      <c r="M70" s="36">
        <v>29441</v>
      </c>
      <c r="N70" s="34">
        <v>29371</v>
      </c>
      <c r="O70" s="85">
        <f t="shared" si="3"/>
        <v>0.97903333333333331</v>
      </c>
      <c r="P70" s="7">
        <v>100</v>
      </c>
      <c r="Q70" s="35"/>
      <c r="R70" s="35"/>
      <c r="S70" s="35"/>
      <c r="T70" s="7" t="s">
        <v>46</v>
      </c>
      <c r="U70" s="7"/>
      <c r="V70" s="7"/>
      <c r="W70" s="7"/>
      <c r="X70" s="7"/>
      <c r="Y70" s="7"/>
      <c r="Z70" s="35"/>
      <c r="AA70" s="35"/>
      <c r="AB70" s="7">
        <v>95</v>
      </c>
      <c r="AC70" s="7"/>
      <c r="AD70" s="7"/>
      <c r="AE70" s="35"/>
      <c r="AF70" s="7"/>
      <c r="AG70" s="7"/>
      <c r="AH70" s="35"/>
      <c r="AI70" s="7"/>
      <c r="AJ70" s="57">
        <f t="shared" si="4"/>
        <v>0</v>
      </c>
      <c r="AK70" s="7">
        <v>762</v>
      </c>
      <c r="AL70" s="35">
        <v>334</v>
      </c>
      <c r="AM70" s="7"/>
      <c r="AN70" s="7"/>
      <c r="AO70" s="7"/>
      <c r="AP70" s="7"/>
      <c r="AQ70" s="7"/>
      <c r="AR70" s="7"/>
      <c r="AS70" s="7"/>
      <c r="AT70" s="7" t="s">
        <v>629</v>
      </c>
    </row>
    <row r="71" spans="1:46" ht="15" x14ac:dyDescent="0.25">
      <c r="A71" s="7"/>
      <c r="B71" s="25" t="s">
        <v>77</v>
      </c>
      <c r="C71" s="25" t="s">
        <v>138</v>
      </c>
      <c r="D71" s="29">
        <v>41520</v>
      </c>
      <c r="E71" s="29">
        <v>41698</v>
      </c>
      <c r="F71" s="66">
        <v>2013</v>
      </c>
      <c r="G71" s="25" t="s">
        <v>99</v>
      </c>
      <c r="H71" s="9" t="s">
        <v>175</v>
      </c>
      <c r="I71" s="25" t="s">
        <v>542</v>
      </c>
      <c r="J71" s="25" t="s">
        <v>357</v>
      </c>
      <c r="K71" s="33">
        <v>6500</v>
      </c>
      <c r="L71" s="34">
        <v>642579</v>
      </c>
      <c r="M71" s="34">
        <v>463129</v>
      </c>
      <c r="N71" s="34">
        <v>462464</v>
      </c>
      <c r="O71" s="85">
        <f t="shared" si="3"/>
        <v>71.148307692307696</v>
      </c>
      <c r="P71" s="7">
        <v>66</v>
      </c>
      <c r="Q71" s="35">
        <v>3200</v>
      </c>
      <c r="R71" s="35"/>
      <c r="S71" s="35">
        <v>3200</v>
      </c>
      <c r="T71" s="7" t="s">
        <v>46</v>
      </c>
      <c r="U71" s="7">
        <v>40</v>
      </c>
      <c r="V71" s="7">
        <v>8200</v>
      </c>
      <c r="W71" s="34">
        <v>76587</v>
      </c>
      <c r="X71" s="34">
        <v>17722</v>
      </c>
      <c r="Y71" s="7">
        <f t="shared" si="5"/>
        <v>5.538125</v>
      </c>
      <c r="Z71" s="35">
        <v>3200</v>
      </c>
      <c r="AA71" s="35">
        <v>8200</v>
      </c>
      <c r="AB71" s="7"/>
      <c r="AC71" s="7" t="s">
        <v>45</v>
      </c>
      <c r="AD71" s="7">
        <v>12</v>
      </c>
      <c r="AE71" s="35">
        <v>250</v>
      </c>
      <c r="AF71" s="7"/>
      <c r="AG71" s="7"/>
      <c r="AH71" s="35"/>
      <c r="AI71" s="7"/>
      <c r="AJ71" s="57">
        <f t="shared" si="4"/>
        <v>11400</v>
      </c>
      <c r="AK71" s="35">
        <v>385</v>
      </c>
      <c r="AL71" s="35"/>
      <c r="AM71" s="7"/>
      <c r="AN71" s="7"/>
      <c r="AO71" s="7"/>
      <c r="AP71" s="7"/>
      <c r="AQ71" s="7"/>
      <c r="AR71" s="7"/>
      <c r="AS71" s="7"/>
      <c r="AT71" s="7" t="s">
        <v>630</v>
      </c>
    </row>
    <row r="72" spans="1:46" ht="15" x14ac:dyDescent="0.25">
      <c r="A72" s="7"/>
      <c r="B72" s="25" t="s">
        <v>47</v>
      </c>
      <c r="C72" s="25" t="s">
        <v>138</v>
      </c>
      <c r="D72" s="29">
        <v>41523</v>
      </c>
      <c r="E72" s="29">
        <v>41614</v>
      </c>
      <c r="F72" s="66">
        <v>2013</v>
      </c>
      <c r="G72" s="25" t="s">
        <v>3</v>
      </c>
      <c r="H72" s="9" t="s">
        <v>167</v>
      </c>
      <c r="I72" s="25" t="s">
        <v>543</v>
      </c>
      <c r="J72" s="25" t="s">
        <v>356</v>
      </c>
      <c r="K72" s="33">
        <v>11200</v>
      </c>
      <c r="L72" s="36">
        <v>200379</v>
      </c>
      <c r="M72" s="36">
        <v>200379</v>
      </c>
      <c r="N72" s="34">
        <v>192220</v>
      </c>
      <c r="O72" s="85">
        <f t="shared" si="3"/>
        <v>17.162500000000001</v>
      </c>
      <c r="P72" s="7">
        <v>100</v>
      </c>
      <c r="Q72" s="35">
        <v>8000</v>
      </c>
      <c r="R72" s="35"/>
      <c r="S72" s="35">
        <v>8000</v>
      </c>
      <c r="T72" s="7" t="s">
        <v>45</v>
      </c>
      <c r="U72" s="35">
        <v>60</v>
      </c>
      <c r="V72" s="35">
        <v>8000</v>
      </c>
      <c r="W72" s="34">
        <v>29886</v>
      </c>
      <c r="X72" s="34">
        <v>29703</v>
      </c>
      <c r="Y72" s="7">
        <f t="shared" si="5"/>
        <v>3.7128749999999999</v>
      </c>
      <c r="Z72" s="35"/>
      <c r="AA72" s="35"/>
      <c r="AB72" s="7"/>
      <c r="AC72" s="7"/>
      <c r="AD72" s="7">
        <v>60</v>
      </c>
      <c r="AE72" s="35">
        <v>3200</v>
      </c>
      <c r="AF72" s="7"/>
      <c r="AG72" s="7"/>
      <c r="AH72" s="35"/>
      <c r="AI72" s="7"/>
      <c r="AJ72" s="57">
        <f t="shared" si="4"/>
        <v>0</v>
      </c>
      <c r="AK72" s="34">
        <v>4858</v>
      </c>
      <c r="AL72" s="35">
        <v>5301</v>
      </c>
      <c r="AM72" s="7"/>
      <c r="AN72" s="7"/>
      <c r="AO72" s="7"/>
      <c r="AP72" s="7"/>
      <c r="AQ72" s="7"/>
      <c r="AR72" s="7"/>
      <c r="AS72" s="7"/>
      <c r="AT72" s="7" t="s">
        <v>631</v>
      </c>
    </row>
    <row r="73" spans="1:46" ht="15" x14ac:dyDescent="0.25">
      <c r="A73" s="7"/>
      <c r="B73" s="25" t="s">
        <v>104</v>
      </c>
      <c r="C73" s="25" t="s">
        <v>136</v>
      </c>
      <c r="D73" s="29">
        <v>41527</v>
      </c>
      <c r="E73" s="29">
        <v>41618</v>
      </c>
      <c r="F73" s="66">
        <v>2013</v>
      </c>
      <c r="G73" s="25" t="s">
        <v>544</v>
      </c>
      <c r="H73" s="9" t="s">
        <v>240</v>
      </c>
      <c r="I73" s="25" t="s">
        <v>187</v>
      </c>
      <c r="J73" s="25" t="s">
        <v>356</v>
      </c>
      <c r="K73" s="33">
        <v>5000</v>
      </c>
      <c r="L73" s="36">
        <v>294967</v>
      </c>
      <c r="M73" s="36">
        <v>294967</v>
      </c>
      <c r="N73" s="34">
        <v>267640</v>
      </c>
      <c r="O73" s="85">
        <f t="shared" si="3"/>
        <v>53.527999999999999</v>
      </c>
      <c r="P73" s="7">
        <v>100</v>
      </c>
      <c r="Q73" s="35"/>
      <c r="R73" s="35"/>
      <c r="S73" s="35"/>
      <c r="T73" s="7" t="s">
        <v>46</v>
      </c>
      <c r="U73" s="7"/>
      <c r="V73" s="7"/>
      <c r="W73" s="7"/>
      <c r="X73" s="7"/>
      <c r="Y73" s="7"/>
      <c r="Z73" s="35"/>
      <c r="AA73" s="35"/>
      <c r="AB73" s="7"/>
      <c r="AC73" s="7"/>
      <c r="AD73" s="7"/>
      <c r="AE73" s="35"/>
      <c r="AF73" s="7"/>
      <c r="AG73" s="7"/>
      <c r="AH73" s="35"/>
      <c r="AI73" s="7"/>
      <c r="AJ73" s="57">
        <f t="shared" si="4"/>
        <v>0</v>
      </c>
      <c r="AK73" s="35"/>
      <c r="AL73" s="35"/>
      <c r="AM73" s="7"/>
      <c r="AN73" s="7"/>
      <c r="AO73" s="7"/>
      <c r="AP73" s="7"/>
      <c r="AQ73" s="7"/>
      <c r="AR73" s="7"/>
      <c r="AS73" s="7"/>
      <c r="AT73" s="7" t="s">
        <v>632</v>
      </c>
    </row>
    <row r="74" spans="1:46" ht="15" x14ac:dyDescent="0.25">
      <c r="A74" s="7"/>
      <c r="B74" s="25" t="s">
        <v>87</v>
      </c>
      <c r="C74" s="25" t="s">
        <v>229</v>
      </c>
      <c r="D74" s="29">
        <v>41534</v>
      </c>
      <c r="E74" s="29">
        <v>41625</v>
      </c>
      <c r="F74" s="66">
        <v>2013</v>
      </c>
      <c r="G74" s="25" t="s">
        <v>125</v>
      </c>
      <c r="H74" s="9" t="s">
        <v>167</v>
      </c>
      <c r="I74" s="25" t="s">
        <v>545</v>
      </c>
      <c r="J74" s="25" t="s">
        <v>356</v>
      </c>
      <c r="K74" s="33">
        <v>3600</v>
      </c>
      <c r="L74" s="36">
        <v>185736</v>
      </c>
      <c r="M74" s="36">
        <v>185736</v>
      </c>
      <c r="N74" s="34">
        <v>152891</v>
      </c>
      <c r="O74" s="85">
        <f t="shared" si="3"/>
        <v>42.469722222222224</v>
      </c>
      <c r="P74" s="7">
        <v>100</v>
      </c>
      <c r="Q74" s="35"/>
      <c r="R74" s="35"/>
      <c r="S74" s="35"/>
      <c r="T74" s="7" t="s">
        <v>46</v>
      </c>
      <c r="U74" s="7"/>
      <c r="V74" s="7"/>
      <c r="W74" s="34">
        <v>35000</v>
      </c>
      <c r="X74" s="7"/>
      <c r="Y74" s="7"/>
      <c r="Z74" s="35"/>
      <c r="AA74" s="35"/>
      <c r="AB74" s="7">
        <v>20</v>
      </c>
      <c r="AC74" s="7"/>
      <c r="AD74" s="7"/>
      <c r="AE74" s="35"/>
      <c r="AF74" s="7"/>
      <c r="AG74" s="7"/>
      <c r="AH74" s="35"/>
      <c r="AI74" s="7"/>
      <c r="AJ74" s="57">
        <f t="shared" si="4"/>
        <v>0</v>
      </c>
      <c r="AK74" s="35"/>
      <c r="AL74" s="35"/>
      <c r="AM74" s="7"/>
      <c r="AN74" s="7"/>
      <c r="AO74" s="7"/>
      <c r="AP74" s="7"/>
      <c r="AQ74" s="7"/>
      <c r="AR74" s="7"/>
      <c r="AS74" s="7"/>
      <c r="AT74" s="7" t="s">
        <v>633</v>
      </c>
    </row>
    <row r="75" spans="1:46" ht="15" x14ac:dyDescent="0.25">
      <c r="A75" s="7"/>
      <c r="B75" s="26" t="s">
        <v>223</v>
      </c>
      <c r="C75" s="63" t="s">
        <v>138</v>
      </c>
      <c r="D75" s="64">
        <v>41535</v>
      </c>
      <c r="E75" s="64">
        <v>41670</v>
      </c>
      <c r="F75" s="66">
        <v>2013</v>
      </c>
      <c r="G75" s="63" t="s">
        <v>3</v>
      </c>
      <c r="H75" s="9" t="s">
        <v>167</v>
      </c>
      <c r="I75" s="63" t="s">
        <v>546</v>
      </c>
      <c r="J75" s="63" t="s">
        <v>356</v>
      </c>
      <c r="K75" s="67">
        <v>1785</v>
      </c>
      <c r="L75" s="68">
        <v>120702</v>
      </c>
      <c r="M75" s="68">
        <v>120702</v>
      </c>
      <c r="N75" s="34">
        <v>112193</v>
      </c>
      <c r="O75" s="85">
        <f t="shared" si="3"/>
        <v>62.853221288515407</v>
      </c>
      <c r="P75" s="7">
        <v>100</v>
      </c>
      <c r="Q75" s="67">
        <v>1785</v>
      </c>
      <c r="R75" s="67">
        <v>1785</v>
      </c>
      <c r="S75" s="67">
        <v>1785</v>
      </c>
      <c r="T75" s="7" t="s">
        <v>45</v>
      </c>
      <c r="U75" s="67">
        <v>45</v>
      </c>
      <c r="V75" s="7"/>
      <c r="W75" s="34">
        <v>15276</v>
      </c>
      <c r="X75" s="34">
        <v>11338</v>
      </c>
      <c r="Y75" s="7">
        <f t="shared" si="5"/>
        <v>6.3518207282913162</v>
      </c>
      <c r="Z75" s="35"/>
      <c r="AA75" s="35"/>
      <c r="AB75" s="7"/>
      <c r="AC75" s="7"/>
      <c r="AD75" s="7">
        <v>45</v>
      </c>
      <c r="AE75" s="35">
        <v>1011</v>
      </c>
      <c r="AF75" s="7"/>
      <c r="AG75" s="7"/>
      <c r="AH75" s="35"/>
      <c r="AI75" s="7"/>
      <c r="AJ75" s="57">
        <f t="shared" si="4"/>
        <v>0</v>
      </c>
      <c r="AK75" s="7">
        <v>962</v>
      </c>
      <c r="AL75" s="35">
        <v>940</v>
      </c>
      <c r="AM75" s="7"/>
      <c r="AN75" s="7"/>
      <c r="AO75" s="7"/>
      <c r="AP75" s="7"/>
      <c r="AQ75" s="7"/>
      <c r="AR75" s="7"/>
      <c r="AS75" s="7"/>
      <c r="AT75" s="7" t="s">
        <v>634</v>
      </c>
    </row>
    <row r="76" spans="1:46" ht="15" x14ac:dyDescent="0.25">
      <c r="A76" s="7"/>
      <c r="B76" s="63" t="s">
        <v>57</v>
      </c>
      <c r="C76" s="63" t="s">
        <v>138</v>
      </c>
      <c r="D76" s="64">
        <v>41537</v>
      </c>
      <c r="E76" s="64">
        <v>41628</v>
      </c>
      <c r="F76" s="66">
        <v>2013</v>
      </c>
      <c r="G76" s="63" t="s">
        <v>3</v>
      </c>
      <c r="H76" s="9" t="s">
        <v>167</v>
      </c>
      <c r="I76" s="63" t="s">
        <v>547</v>
      </c>
      <c r="J76" s="63" t="s">
        <v>356</v>
      </c>
      <c r="K76" s="67">
        <v>870</v>
      </c>
      <c r="L76" s="68">
        <v>69873</v>
      </c>
      <c r="M76" s="68">
        <v>69873</v>
      </c>
      <c r="N76" s="34">
        <v>69473</v>
      </c>
      <c r="O76" s="85">
        <f t="shared" si="3"/>
        <v>79.854022988505747</v>
      </c>
      <c r="P76" s="7">
        <v>100</v>
      </c>
      <c r="Q76" s="67">
        <v>870</v>
      </c>
      <c r="R76" s="67">
        <v>870</v>
      </c>
      <c r="S76" s="67">
        <v>870</v>
      </c>
      <c r="T76" s="7" t="s">
        <v>45</v>
      </c>
      <c r="U76" s="7">
        <v>25</v>
      </c>
      <c r="V76" s="67">
        <v>1500</v>
      </c>
      <c r="W76" s="34">
        <v>25000</v>
      </c>
      <c r="X76" s="34">
        <v>16352</v>
      </c>
      <c r="Y76" s="7">
        <f t="shared" si="5"/>
        <v>18.795402298850576</v>
      </c>
      <c r="Z76" s="67">
        <v>870</v>
      </c>
      <c r="AA76" s="35"/>
      <c r="AB76" s="7">
        <v>25</v>
      </c>
      <c r="AC76" s="7"/>
      <c r="AD76" s="7"/>
      <c r="AE76" s="35">
        <v>290</v>
      </c>
      <c r="AF76" s="7"/>
      <c r="AG76" s="7"/>
      <c r="AH76" s="35"/>
      <c r="AI76" s="7"/>
      <c r="AJ76" s="57">
        <f t="shared" si="4"/>
        <v>870</v>
      </c>
      <c r="AK76" s="35">
        <v>1459</v>
      </c>
      <c r="AL76" s="35"/>
      <c r="AM76" s="7"/>
      <c r="AN76" s="7"/>
      <c r="AO76" s="7"/>
      <c r="AP76" s="7"/>
      <c r="AQ76" s="7"/>
      <c r="AR76" s="7"/>
      <c r="AS76" s="7"/>
      <c r="AT76" s="7" t="s">
        <v>635</v>
      </c>
    </row>
    <row r="77" spans="1:46" ht="15" x14ac:dyDescent="0.25">
      <c r="A77" s="7"/>
      <c r="B77" s="63" t="s">
        <v>95</v>
      </c>
      <c r="C77" s="63" t="s">
        <v>138</v>
      </c>
      <c r="D77" s="64">
        <v>41537</v>
      </c>
      <c r="E77" s="64">
        <v>41659</v>
      </c>
      <c r="F77" s="66">
        <v>2013</v>
      </c>
      <c r="G77" s="63" t="s">
        <v>3</v>
      </c>
      <c r="H77" s="9" t="s">
        <v>167</v>
      </c>
      <c r="I77" s="63" t="s">
        <v>548</v>
      </c>
      <c r="J77" s="63" t="s">
        <v>356</v>
      </c>
      <c r="K77" s="67">
        <v>7000</v>
      </c>
      <c r="L77" s="68">
        <v>193944</v>
      </c>
      <c r="M77" s="68">
        <v>193944</v>
      </c>
      <c r="N77" s="34">
        <v>186331</v>
      </c>
      <c r="O77" s="85">
        <f t="shared" si="3"/>
        <v>26.618714285714287</v>
      </c>
      <c r="P77" s="7">
        <v>100</v>
      </c>
      <c r="Q77" s="67">
        <v>7000</v>
      </c>
      <c r="R77" s="67">
        <v>7000</v>
      </c>
      <c r="S77" s="67">
        <v>7000</v>
      </c>
      <c r="T77" s="7" t="s">
        <v>46</v>
      </c>
      <c r="U77" s="67">
        <v>50</v>
      </c>
      <c r="V77" s="67">
        <v>7000</v>
      </c>
      <c r="W77" s="34">
        <v>17400</v>
      </c>
      <c r="X77" s="34">
        <v>17402</v>
      </c>
      <c r="Y77" s="7">
        <f t="shared" si="5"/>
        <v>2.4860000000000002</v>
      </c>
      <c r="Z77" s="35">
        <v>7000</v>
      </c>
      <c r="AA77" s="35"/>
      <c r="AB77" s="7"/>
      <c r="AC77" s="7"/>
      <c r="AD77" s="7"/>
      <c r="AE77" s="35">
        <v>1200</v>
      </c>
      <c r="AF77" s="7"/>
      <c r="AG77" s="7"/>
      <c r="AH77" s="35"/>
      <c r="AI77" s="7"/>
      <c r="AJ77" s="57">
        <f t="shared" si="4"/>
        <v>7000</v>
      </c>
      <c r="AK77" s="35"/>
      <c r="AL77" s="35"/>
      <c r="AM77" s="7"/>
      <c r="AN77" s="7"/>
      <c r="AO77" s="7"/>
      <c r="AP77" s="7"/>
      <c r="AQ77" s="7"/>
      <c r="AR77" s="7"/>
      <c r="AS77" s="7"/>
      <c r="AT77" s="7" t="s">
        <v>636</v>
      </c>
    </row>
    <row r="78" spans="1:46" ht="15" x14ac:dyDescent="0.25">
      <c r="A78" s="7"/>
      <c r="B78" s="63" t="s">
        <v>6</v>
      </c>
      <c r="C78" s="63" t="s">
        <v>138</v>
      </c>
      <c r="D78" s="64">
        <v>41540</v>
      </c>
      <c r="E78" s="64">
        <v>41931</v>
      </c>
      <c r="F78" s="66">
        <v>2013</v>
      </c>
      <c r="G78" s="63" t="s">
        <v>233</v>
      </c>
      <c r="H78" s="9" t="s">
        <v>175</v>
      </c>
      <c r="I78" s="63" t="s">
        <v>549</v>
      </c>
      <c r="J78" s="63" t="s">
        <v>357</v>
      </c>
      <c r="K78" s="67">
        <v>25000</v>
      </c>
      <c r="L78" s="68">
        <v>3581308</v>
      </c>
      <c r="M78" s="34">
        <v>230827</v>
      </c>
      <c r="N78" s="34">
        <v>204096</v>
      </c>
      <c r="O78" s="85">
        <f t="shared" si="3"/>
        <v>8.1638400000000004</v>
      </c>
      <c r="P78" s="7">
        <v>1</v>
      </c>
      <c r="Q78" s="35"/>
      <c r="R78" s="35"/>
      <c r="S78" s="35"/>
      <c r="T78" s="7" t="s">
        <v>46</v>
      </c>
      <c r="U78" s="7"/>
      <c r="V78" s="7"/>
      <c r="W78" s="7"/>
      <c r="X78" s="7"/>
      <c r="Y78" s="7"/>
      <c r="Z78" s="35"/>
      <c r="AA78" s="35"/>
      <c r="AB78" s="7"/>
      <c r="AC78" s="7"/>
      <c r="AD78" s="7"/>
      <c r="AE78" s="35"/>
      <c r="AF78" s="7"/>
      <c r="AG78" s="7"/>
      <c r="AH78" s="35"/>
      <c r="AI78" s="7"/>
      <c r="AJ78" s="57">
        <f t="shared" si="4"/>
        <v>0</v>
      </c>
      <c r="AK78" s="35"/>
      <c r="AL78" s="35"/>
      <c r="AM78" s="7"/>
      <c r="AN78" s="7"/>
      <c r="AO78" s="7"/>
      <c r="AP78" s="7"/>
      <c r="AQ78" s="7"/>
      <c r="AR78" s="7"/>
      <c r="AS78" s="7"/>
      <c r="AT78" s="7" t="s">
        <v>637</v>
      </c>
    </row>
    <row r="79" spans="1:46" ht="15" x14ac:dyDescent="0.25">
      <c r="A79" s="7"/>
      <c r="B79" s="63" t="s">
        <v>15</v>
      </c>
      <c r="C79" s="63" t="s">
        <v>134</v>
      </c>
      <c r="D79" s="64">
        <v>41547</v>
      </c>
      <c r="E79" s="64">
        <v>41638</v>
      </c>
      <c r="F79" s="66">
        <v>2013</v>
      </c>
      <c r="G79" s="63" t="s">
        <v>11</v>
      </c>
      <c r="H79" s="9" t="s">
        <v>149</v>
      </c>
      <c r="I79" s="63" t="s">
        <v>201</v>
      </c>
      <c r="J79" s="63" t="s">
        <v>356</v>
      </c>
      <c r="K79" s="67">
        <v>7000</v>
      </c>
      <c r="L79" s="68">
        <v>154425</v>
      </c>
      <c r="M79" s="68">
        <v>154425</v>
      </c>
      <c r="N79" s="34">
        <v>64524</v>
      </c>
      <c r="O79" s="85">
        <f t="shared" si="3"/>
        <v>9.2177142857142851</v>
      </c>
      <c r="P79" s="7">
        <v>100</v>
      </c>
      <c r="Q79" s="35"/>
      <c r="R79" s="35"/>
      <c r="S79" s="35"/>
      <c r="T79" s="7" t="s">
        <v>46</v>
      </c>
      <c r="U79" s="7"/>
      <c r="V79" s="7"/>
      <c r="W79" s="7"/>
      <c r="X79" s="7"/>
      <c r="Y79" s="7"/>
      <c r="Z79" s="35"/>
      <c r="AA79" s="35"/>
      <c r="AB79" s="7"/>
      <c r="AC79" s="7"/>
      <c r="AD79" s="7"/>
      <c r="AE79" s="35"/>
      <c r="AF79" s="7"/>
      <c r="AG79" s="7"/>
      <c r="AH79" s="35"/>
      <c r="AI79" s="7"/>
      <c r="AJ79" s="57">
        <f t="shared" si="4"/>
        <v>0</v>
      </c>
      <c r="AK79" s="35"/>
      <c r="AL79" s="35"/>
      <c r="AM79" s="7"/>
      <c r="AN79" s="7"/>
      <c r="AO79" s="7"/>
      <c r="AP79" s="7"/>
      <c r="AQ79" s="7"/>
      <c r="AR79" s="7"/>
      <c r="AS79" s="7"/>
      <c r="AT79" s="7" t="s">
        <v>638</v>
      </c>
    </row>
    <row r="80" spans="1:46" ht="15" x14ac:dyDescent="0.25">
      <c r="A80" s="7"/>
      <c r="B80" s="63" t="s">
        <v>77</v>
      </c>
      <c r="C80" s="63" t="s">
        <v>138</v>
      </c>
      <c r="D80" s="64">
        <v>41547</v>
      </c>
      <c r="E80" s="64">
        <v>41670</v>
      </c>
      <c r="F80" s="66">
        <v>2013</v>
      </c>
      <c r="G80" s="63" t="s">
        <v>3</v>
      </c>
      <c r="H80" s="9" t="s">
        <v>167</v>
      </c>
      <c r="I80" s="63" t="s">
        <v>550</v>
      </c>
      <c r="J80" s="63" t="s">
        <v>356</v>
      </c>
      <c r="K80" s="67">
        <v>2500</v>
      </c>
      <c r="L80" s="68">
        <v>115592</v>
      </c>
      <c r="M80" s="68">
        <v>115592</v>
      </c>
      <c r="N80" s="34">
        <v>105019</v>
      </c>
      <c r="O80" s="85">
        <f t="shared" si="3"/>
        <v>42.007599999999996</v>
      </c>
      <c r="P80" s="7">
        <v>100</v>
      </c>
      <c r="Q80" s="35"/>
      <c r="R80" s="35"/>
      <c r="S80" s="35"/>
      <c r="T80" s="7" t="s">
        <v>46</v>
      </c>
      <c r="U80" s="7"/>
      <c r="V80" s="7"/>
      <c r="W80" s="34">
        <v>1010</v>
      </c>
      <c r="X80" s="34">
        <v>989</v>
      </c>
      <c r="Y80" s="7"/>
      <c r="Z80" s="35"/>
      <c r="AA80" s="35"/>
      <c r="AB80" s="7">
        <v>30</v>
      </c>
      <c r="AC80" s="7"/>
      <c r="AD80" s="7"/>
      <c r="AE80" s="35">
        <v>1000</v>
      </c>
      <c r="AF80" s="7"/>
      <c r="AG80" s="7"/>
      <c r="AH80" s="35"/>
      <c r="AI80" s="7"/>
      <c r="AJ80" s="57">
        <f t="shared" si="4"/>
        <v>0</v>
      </c>
      <c r="AK80" s="35"/>
      <c r="AL80" s="35"/>
      <c r="AM80" s="7"/>
      <c r="AN80" s="7"/>
      <c r="AO80" s="7"/>
      <c r="AP80" s="7"/>
      <c r="AQ80" s="7"/>
      <c r="AR80" s="7"/>
      <c r="AS80" s="7"/>
      <c r="AT80" s="7" t="s">
        <v>639</v>
      </c>
    </row>
    <row r="81" spans="1:46" ht="15" x14ac:dyDescent="0.25">
      <c r="A81" s="7"/>
      <c r="B81" s="26" t="s">
        <v>80</v>
      </c>
      <c r="C81" s="63" t="s">
        <v>134</v>
      </c>
      <c r="D81" s="64">
        <v>41547</v>
      </c>
      <c r="E81" s="64">
        <v>41912</v>
      </c>
      <c r="F81" s="66">
        <v>2013</v>
      </c>
      <c r="G81" s="63" t="s">
        <v>152</v>
      </c>
      <c r="H81" s="9" t="s">
        <v>241</v>
      </c>
      <c r="I81" s="63" t="s">
        <v>212</v>
      </c>
      <c r="J81" s="63" t="s">
        <v>357</v>
      </c>
      <c r="K81" s="67">
        <v>37850</v>
      </c>
      <c r="L81" s="68">
        <v>1036744</v>
      </c>
      <c r="M81" s="35">
        <v>1036505</v>
      </c>
      <c r="N81" s="35">
        <v>856839</v>
      </c>
      <c r="O81" s="85">
        <f t="shared" si="3"/>
        <v>22.63775429326288</v>
      </c>
      <c r="P81" s="7">
        <v>100</v>
      </c>
      <c r="Q81" s="35">
        <v>8000</v>
      </c>
      <c r="R81" s="35"/>
      <c r="S81" s="35">
        <v>8000</v>
      </c>
      <c r="T81" s="7" t="s">
        <v>46</v>
      </c>
      <c r="U81" s="7"/>
      <c r="V81" s="35">
        <v>20625</v>
      </c>
      <c r="W81" s="34">
        <v>51323</v>
      </c>
      <c r="X81" s="34">
        <v>45270</v>
      </c>
      <c r="Y81" s="7">
        <f t="shared" si="5"/>
        <v>5.6587500000000004</v>
      </c>
      <c r="Z81" s="35"/>
      <c r="AA81" s="35"/>
      <c r="AB81" s="7"/>
      <c r="AC81" s="7"/>
      <c r="AD81" s="7"/>
      <c r="AE81" s="35">
        <v>2800</v>
      </c>
      <c r="AF81" s="7"/>
      <c r="AG81" s="7"/>
      <c r="AH81" s="35"/>
      <c r="AI81" s="7"/>
      <c r="AJ81" s="57">
        <f t="shared" si="4"/>
        <v>0</v>
      </c>
      <c r="AK81" s="35"/>
      <c r="AL81" s="35"/>
      <c r="AM81" s="7"/>
      <c r="AN81" s="7"/>
      <c r="AO81" s="7"/>
      <c r="AP81" s="7"/>
      <c r="AQ81" s="7"/>
      <c r="AR81" s="7"/>
      <c r="AS81" s="7"/>
      <c r="AT81" s="7" t="s">
        <v>640</v>
      </c>
    </row>
    <row r="82" spans="1:46" ht="15" x14ac:dyDescent="0.25">
      <c r="A82" s="7"/>
      <c r="B82" s="63" t="s">
        <v>88</v>
      </c>
      <c r="C82" s="63" t="s">
        <v>229</v>
      </c>
      <c r="D82" s="64">
        <v>41549</v>
      </c>
      <c r="E82" s="64">
        <v>41672</v>
      </c>
      <c r="F82" s="66">
        <v>2013</v>
      </c>
      <c r="G82" s="63" t="s">
        <v>99</v>
      </c>
      <c r="H82" s="9" t="s">
        <v>175</v>
      </c>
      <c r="I82" s="63" t="s">
        <v>551</v>
      </c>
      <c r="J82" s="63" t="s">
        <v>356</v>
      </c>
      <c r="K82" s="67">
        <v>2000</v>
      </c>
      <c r="L82" s="68">
        <v>172726</v>
      </c>
      <c r="M82" s="68">
        <v>172726</v>
      </c>
      <c r="N82" s="34">
        <v>169666</v>
      </c>
      <c r="O82" s="85">
        <f t="shared" si="3"/>
        <v>84.832999999999998</v>
      </c>
      <c r="P82" s="7">
        <v>100</v>
      </c>
      <c r="Q82" s="35"/>
      <c r="R82" s="35"/>
      <c r="S82" s="35"/>
      <c r="T82" s="7" t="s">
        <v>46</v>
      </c>
      <c r="U82" s="7"/>
      <c r="V82" s="7"/>
      <c r="W82" s="34">
        <v>29685</v>
      </c>
      <c r="X82" s="34">
        <v>24367</v>
      </c>
      <c r="Y82" s="7"/>
      <c r="Z82" s="35">
        <v>850</v>
      </c>
      <c r="AA82" s="35"/>
      <c r="AB82" s="7"/>
      <c r="AC82" s="7"/>
      <c r="AD82" s="7"/>
      <c r="AE82" s="35"/>
      <c r="AF82" s="7"/>
      <c r="AG82" s="7"/>
      <c r="AH82" s="35"/>
      <c r="AI82" s="7"/>
      <c r="AJ82" s="57">
        <f t="shared" si="4"/>
        <v>850</v>
      </c>
      <c r="AK82" s="35"/>
      <c r="AL82" s="35"/>
      <c r="AM82" s="7"/>
      <c r="AN82" s="7"/>
      <c r="AO82" s="7"/>
      <c r="AP82" s="7"/>
      <c r="AQ82" s="7"/>
      <c r="AR82" s="7"/>
      <c r="AS82" s="7"/>
      <c r="AT82" s="7" t="s">
        <v>641</v>
      </c>
    </row>
    <row r="83" spans="1:46" ht="15" x14ac:dyDescent="0.25">
      <c r="A83" s="7"/>
      <c r="B83" s="63" t="s">
        <v>124</v>
      </c>
      <c r="C83" s="63" t="s">
        <v>134</v>
      </c>
      <c r="D83" s="64">
        <v>41550</v>
      </c>
      <c r="E83" s="64">
        <v>41732</v>
      </c>
      <c r="F83" s="66">
        <v>2013</v>
      </c>
      <c r="G83" s="63" t="s">
        <v>3</v>
      </c>
      <c r="H83" s="9" t="s">
        <v>167</v>
      </c>
      <c r="I83" s="63" t="s">
        <v>213</v>
      </c>
      <c r="J83" s="63" t="s">
        <v>356</v>
      </c>
      <c r="K83" s="67">
        <v>10000</v>
      </c>
      <c r="L83" s="68">
        <v>292168</v>
      </c>
      <c r="M83" s="34">
        <v>320795</v>
      </c>
      <c r="N83" s="34">
        <v>309219</v>
      </c>
      <c r="O83" s="85">
        <f t="shared" si="3"/>
        <v>30.921900000000001</v>
      </c>
      <c r="P83" s="7">
        <v>100</v>
      </c>
      <c r="Q83" s="35"/>
      <c r="R83" s="67">
        <v>10000</v>
      </c>
      <c r="S83" s="67">
        <v>10000</v>
      </c>
      <c r="T83" s="7" t="s">
        <v>46</v>
      </c>
      <c r="U83" s="7"/>
      <c r="V83" s="67">
        <v>10000</v>
      </c>
      <c r="W83" s="34">
        <v>37920</v>
      </c>
      <c r="X83" s="34">
        <v>16576</v>
      </c>
      <c r="Y83" s="7">
        <f t="shared" si="5"/>
        <v>1.6576</v>
      </c>
      <c r="Z83" s="35"/>
      <c r="AA83" s="35"/>
      <c r="AB83" s="7">
        <v>200</v>
      </c>
      <c r="AC83" s="7"/>
      <c r="AD83" s="7" t="s">
        <v>45</v>
      </c>
      <c r="AE83" s="35"/>
      <c r="AF83" s="7"/>
      <c r="AG83" s="7"/>
      <c r="AH83" s="35"/>
      <c r="AI83" s="7"/>
      <c r="AJ83" s="57">
        <f t="shared" si="4"/>
        <v>0</v>
      </c>
      <c r="AK83" s="35">
        <v>5000</v>
      </c>
      <c r="AL83" s="34">
        <v>3021</v>
      </c>
      <c r="AM83" s="7"/>
      <c r="AN83" s="7"/>
      <c r="AO83" s="7"/>
      <c r="AP83" s="7"/>
      <c r="AQ83" s="7"/>
      <c r="AR83" s="7"/>
      <c r="AS83" s="7"/>
      <c r="AT83" s="7" t="s">
        <v>642</v>
      </c>
    </row>
    <row r="84" spans="1:46" ht="15" x14ac:dyDescent="0.25">
      <c r="A84" s="7"/>
      <c r="B84" s="63" t="s">
        <v>95</v>
      </c>
      <c r="C84" s="63" t="s">
        <v>138</v>
      </c>
      <c r="D84" s="64">
        <v>41556</v>
      </c>
      <c r="E84" s="64">
        <v>41698</v>
      </c>
      <c r="F84" s="66">
        <v>2013</v>
      </c>
      <c r="G84" s="63" t="s">
        <v>70</v>
      </c>
      <c r="H84" s="9" t="s">
        <v>240</v>
      </c>
      <c r="I84" s="63" t="s">
        <v>552</v>
      </c>
      <c r="J84" s="63" t="s">
        <v>356</v>
      </c>
      <c r="K84" s="67">
        <v>20000</v>
      </c>
      <c r="L84" s="68">
        <v>241155</v>
      </c>
      <c r="M84" s="68">
        <v>241155</v>
      </c>
      <c r="N84" s="34">
        <v>229637</v>
      </c>
      <c r="O84" s="85">
        <f t="shared" si="3"/>
        <v>11.48185</v>
      </c>
      <c r="P84" s="7">
        <v>100</v>
      </c>
      <c r="Q84" s="35">
        <v>45000</v>
      </c>
      <c r="R84" s="35"/>
      <c r="S84" s="35">
        <v>45000</v>
      </c>
      <c r="T84" s="7" t="s">
        <v>46</v>
      </c>
      <c r="U84" s="35">
        <v>250</v>
      </c>
      <c r="V84" s="35">
        <v>45000</v>
      </c>
      <c r="W84" s="34">
        <v>93860</v>
      </c>
      <c r="X84" s="34">
        <v>66170</v>
      </c>
      <c r="Y84" s="7">
        <f t="shared" si="5"/>
        <v>1.4704444444444444</v>
      </c>
      <c r="Z84" s="35"/>
      <c r="AA84" s="35"/>
      <c r="AB84" s="7">
        <v>200</v>
      </c>
      <c r="AC84" s="7"/>
      <c r="AD84" s="7">
        <v>200</v>
      </c>
      <c r="AE84" s="35"/>
      <c r="AF84" s="7"/>
      <c r="AG84" s="7"/>
      <c r="AH84" s="35"/>
      <c r="AI84" s="7"/>
      <c r="AJ84" s="57">
        <f t="shared" si="4"/>
        <v>0</v>
      </c>
      <c r="AK84" s="35">
        <v>2500</v>
      </c>
      <c r="AL84" s="34">
        <v>2535</v>
      </c>
      <c r="AM84" s="7"/>
      <c r="AN84" s="7"/>
      <c r="AO84" s="7"/>
      <c r="AP84" s="7"/>
      <c r="AQ84" s="7"/>
      <c r="AR84" s="7"/>
      <c r="AS84" s="7"/>
      <c r="AT84" s="7" t="s">
        <v>643</v>
      </c>
    </row>
    <row r="85" spans="1:46" ht="15" x14ac:dyDescent="0.25">
      <c r="A85" s="7"/>
      <c r="B85" s="63" t="s">
        <v>142</v>
      </c>
      <c r="C85" s="63" t="s">
        <v>136</v>
      </c>
      <c r="D85" s="64">
        <v>41558</v>
      </c>
      <c r="E85" s="64">
        <v>41820</v>
      </c>
      <c r="F85" s="66">
        <v>2013</v>
      </c>
      <c r="G85" s="63" t="s">
        <v>38</v>
      </c>
      <c r="H85" s="9" t="s">
        <v>169</v>
      </c>
      <c r="I85" s="63" t="s">
        <v>188</v>
      </c>
      <c r="J85" s="63" t="s">
        <v>357</v>
      </c>
      <c r="K85" s="67">
        <v>4500</v>
      </c>
      <c r="L85" s="68">
        <v>260743</v>
      </c>
      <c r="M85" s="34">
        <v>227432</v>
      </c>
      <c r="N85" s="34">
        <v>108549</v>
      </c>
      <c r="O85" s="85">
        <f t="shared" si="3"/>
        <v>24.122</v>
      </c>
      <c r="P85" s="7">
        <v>87</v>
      </c>
      <c r="Q85" s="35">
        <v>967</v>
      </c>
      <c r="R85" s="35"/>
      <c r="S85" s="35">
        <v>967</v>
      </c>
      <c r="T85" s="7" t="s">
        <v>46</v>
      </c>
      <c r="U85" s="35">
        <v>15</v>
      </c>
      <c r="V85" s="7">
        <v>4455</v>
      </c>
      <c r="W85" s="34">
        <v>45033</v>
      </c>
      <c r="X85" s="7"/>
      <c r="Y85" s="7">
        <f t="shared" si="5"/>
        <v>0</v>
      </c>
      <c r="Z85" s="35"/>
      <c r="AA85" s="35"/>
      <c r="AB85" s="7"/>
      <c r="AC85" s="7">
        <v>15</v>
      </c>
      <c r="AD85" s="7"/>
      <c r="AE85" s="35"/>
      <c r="AF85" s="7"/>
      <c r="AG85" s="7"/>
      <c r="AH85" s="35"/>
      <c r="AI85" s="7"/>
      <c r="AJ85" s="57">
        <f t="shared" si="4"/>
        <v>0</v>
      </c>
      <c r="AK85" s="35">
        <v>958</v>
      </c>
      <c r="AL85" s="35"/>
      <c r="AM85" s="7"/>
      <c r="AN85" s="7"/>
      <c r="AO85" s="7"/>
      <c r="AP85" s="7"/>
      <c r="AQ85" s="7"/>
      <c r="AR85" s="7"/>
      <c r="AS85" s="7"/>
      <c r="AT85" s="7" t="s">
        <v>644</v>
      </c>
    </row>
    <row r="86" spans="1:46" ht="15" x14ac:dyDescent="0.25">
      <c r="A86" s="7"/>
      <c r="B86" s="63" t="s">
        <v>89</v>
      </c>
      <c r="C86" s="63" t="s">
        <v>134</v>
      </c>
      <c r="D86" s="64">
        <v>41561</v>
      </c>
      <c r="E86" s="64">
        <v>41773</v>
      </c>
      <c r="F86" s="66">
        <v>2013</v>
      </c>
      <c r="G86" s="63" t="s">
        <v>153</v>
      </c>
      <c r="H86" s="9" t="s">
        <v>241</v>
      </c>
      <c r="I86" s="63" t="s">
        <v>202</v>
      </c>
      <c r="J86" s="63" t="s">
        <v>356</v>
      </c>
      <c r="K86" s="67">
        <v>75000</v>
      </c>
      <c r="L86" s="68">
        <v>500000</v>
      </c>
      <c r="M86" s="68">
        <v>500000</v>
      </c>
      <c r="N86" s="35">
        <v>437299</v>
      </c>
      <c r="O86" s="85">
        <f t="shared" si="3"/>
        <v>5.8306533333333332</v>
      </c>
      <c r="P86" s="7">
        <v>100</v>
      </c>
      <c r="Q86" s="35">
        <v>5000</v>
      </c>
      <c r="R86" s="35"/>
      <c r="S86" s="35">
        <v>5000</v>
      </c>
      <c r="T86" s="7" t="s">
        <v>46</v>
      </c>
      <c r="U86" s="7"/>
      <c r="V86" s="35">
        <v>5000</v>
      </c>
      <c r="W86" s="34">
        <v>2344</v>
      </c>
      <c r="X86" s="34">
        <v>1396</v>
      </c>
      <c r="Y86" s="7">
        <f t="shared" si="5"/>
        <v>0.2792</v>
      </c>
      <c r="Z86" s="35"/>
      <c r="AA86" s="35"/>
      <c r="AB86" s="7"/>
      <c r="AC86" s="7"/>
      <c r="AD86" s="7"/>
      <c r="AE86" s="35">
        <v>5500</v>
      </c>
      <c r="AF86" s="7"/>
      <c r="AG86" s="7"/>
      <c r="AH86" s="35"/>
      <c r="AI86" s="7"/>
      <c r="AJ86" s="57">
        <f t="shared" si="4"/>
        <v>0</v>
      </c>
      <c r="AK86" s="35"/>
      <c r="AL86" s="35"/>
      <c r="AM86" s="7"/>
      <c r="AN86" s="7"/>
      <c r="AO86" s="7"/>
      <c r="AP86" s="7"/>
      <c r="AQ86" s="7"/>
      <c r="AR86" s="7"/>
      <c r="AS86" s="7"/>
      <c r="AT86" s="7" t="s">
        <v>645</v>
      </c>
    </row>
    <row r="87" spans="1:46" ht="15" x14ac:dyDescent="0.25">
      <c r="A87" s="7"/>
      <c r="B87" s="27" t="s">
        <v>5</v>
      </c>
      <c r="C87" s="21" t="s">
        <v>134</v>
      </c>
      <c r="D87" s="64">
        <v>41565</v>
      </c>
      <c r="E87" s="64">
        <v>42094</v>
      </c>
      <c r="F87" s="66">
        <v>2013</v>
      </c>
      <c r="G87" s="63" t="s">
        <v>11</v>
      </c>
      <c r="H87" s="9" t="s">
        <v>149</v>
      </c>
      <c r="I87" s="63" t="s">
        <v>214</v>
      </c>
      <c r="J87" s="63" t="s">
        <v>357</v>
      </c>
      <c r="K87" s="67">
        <v>100000</v>
      </c>
      <c r="L87" s="34">
        <v>3583780</v>
      </c>
      <c r="M87" s="34">
        <v>3108109</v>
      </c>
      <c r="N87" s="34">
        <v>2839816</v>
      </c>
      <c r="O87" s="85">
        <f t="shared" si="3"/>
        <v>28.398160000000001</v>
      </c>
      <c r="P87" s="7">
        <v>87</v>
      </c>
      <c r="Q87" s="35">
        <v>50000</v>
      </c>
      <c r="R87" s="35">
        <v>50000</v>
      </c>
      <c r="S87" s="35">
        <v>50000</v>
      </c>
      <c r="T87" s="7" t="s">
        <v>45</v>
      </c>
      <c r="U87" s="35">
        <v>105</v>
      </c>
      <c r="V87" s="35">
        <v>50000</v>
      </c>
      <c r="W87" s="34">
        <v>285819</v>
      </c>
      <c r="X87" s="34">
        <v>279009</v>
      </c>
      <c r="Y87" s="7">
        <f t="shared" si="5"/>
        <v>5.5801800000000004</v>
      </c>
      <c r="Z87" s="35">
        <v>3200</v>
      </c>
      <c r="AA87" s="35"/>
      <c r="AB87" s="7"/>
      <c r="AC87" s="7"/>
      <c r="AD87" s="7"/>
      <c r="AE87" s="35">
        <v>10000</v>
      </c>
      <c r="AF87" s="7"/>
      <c r="AG87" s="7"/>
      <c r="AH87" s="35"/>
      <c r="AI87" s="7"/>
      <c r="AJ87" s="57">
        <f t="shared" si="4"/>
        <v>3200</v>
      </c>
      <c r="AK87" s="34">
        <v>3284</v>
      </c>
      <c r="AL87" s="35">
        <v>4024</v>
      </c>
      <c r="AM87" s="7"/>
      <c r="AN87" s="7"/>
      <c r="AO87" s="7"/>
      <c r="AP87" s="7"/>
      <c r="AQ87" s="7"/>
      <c r="AR87" s="7"/>
      <c r="AS87" s="7"/>
      <c r="AT87" s="7" t="s">
        <v>646</v>
      </c>
    </row>
    <row r="88" spans="1:46" ht="15" x14ac:dyDescent="0.25">
      <c r="A88" s="7"/>
      <c r="B88" s="63" t="s">
        <v>108</v>
      </c>
      <c r="C88" s="63" t="s">
        <v>138</v>
      </c>
      <c r="D88" s="64">
        <v>41572</v>
      </c>
      <c r="E88" s="64">
        <v>41664</v>
      </c>
      <c r="F88" s="66">
        <v>2013</v>
      </c>
      <c r="G88" s="63" t="s">
        <v>513</v>
      </c>
      <c r="H88" s="9" t="s">
        <v>240</v>
      </c>
      <c r="I88" s="63" t="s">
        <v>553</v>
      </c>
      <c r="J88" s="63" t="s">
        <v>356</v>
      </c>
      <c r="K88" s="67">
        <v>508097</v>
      </c>
      <c r="L88" s="68">
        <v>155608</v>
      </c>
      <c r="M88" s="34">
        <v>19552</v>
      </c>
      <c r="N88" s="34">
        <v>19552</v>
      </c>
      <c r="O88" s="85">
        <f t="shared" si="3"/>
        <v>3.8480841256689179E-2</v>
      </c>
      <c r="P88" s="7"/>
      <c r="Q88" s="35"/>
      <c r="R88" s="35"/>
      <c r="S88" s="35"/>
      <c r="T88" s="7" t="s">
        <v>46</v>
      </c>
      <c r="U88" s="35">
        <v>50</v>
      </c>
      <c r="V88" s="7"/>
      <c r="W88" s="7"/>
      <c r="X88" s="7"/>
      <c r="Y88" s="7"/>
      <c r="Z88" s="35"/>
      <c r="AA88" s="35"/>
      <c r="AB88" s="7">
        <v>50</v>
      </c>
      <c r="AC88" s="7"/>
      <c r="AD88" s="7"/>
      <c r="AE88" s="35"/>
      <c r="AF88" s="7"/>
      <c r="AG88" s="7"/>
      <c r="AH88" s="35"/>
      <c r="AI88" s="7"/>
      <c r="AJ88" s="57">
        <f t="shared" si="4"/>
        <v>0</v>
      </c>
      <c r="AK88" s="35"/>
      <c r="AL88" s="35"/>
      <c r="AM88" s="7"/>
      <c r="AN88" s="7"/>
      <c r="AO88" s="7"/>
      <c r="AP88" s="7"/>
      <c r="AQ88" s="7"/>
      <c r="AR88" s="7"/>
      <c r="AS88" s="7"/>
      <c r="AT88" s="7" t="s">
        <v>647</v>
      </c>
    </row>
    <row r="89" spans="1:46" ht="15" x14ac:dyDescent="0.25">
      <c r="A89" s="7"/>
      <c r="B89" s="63" t="s">
        <v>129</v>
      </c>
      <c r="C89" s="63" t="s">
        <v>138</v>
      </c>
      <c r="D89" s="64">
        <v>41572</v>
      </c>
      <c r="E89" s="64">
        <v>41670</v>
      </c>
      <c r="F89" s="66">
        <v>2013</v>
      </c>
      <c r="G89" s="63" t="s">
        <v>513</v>
      </c>
      <c r="H89" s="9" t="s">
        <v>240</v>
      </c>
      <c r="I89" s="63" t="s">
        <v>554</v>
      </c>
      <c r="J89" s="63" t="s">
        <v>356</v>
      </c>
      <c r="K89" s="67">
        <v>525749</v>
      </c>
      <c r="L89" s="68">
        <v>168065</v>
      </c>
      <c r="M89" s="68">
        <v>168065</v>
      </c>
      <c r="N89" s="34">
        <v>156185</v>
      </c>
      <c r="O89" s="85">
        <f t="shared" si="3"/>
        <v>0.2970714162081145</v>
      </c>
      <c r="P89" s="7">
        <v>100</v>
      </c>
      <c r="Q89" s="35"/>
      <c r="R89" s="35"/>
      <c r="S89" s="67"/>
      <c r="T89" s="7" t="s">
        <v>46</v>
      </c>
      <c r="U89" s="35">
        <v>1031</v>
      </c>
      <c r="V89" s="7"/>
      <c r="W89" s="7"/>
      <c r="X89" s="7"/>
      <c r="Y89" s="7"/>
      <c r="Z89" s="35"/>
      <c r="AA89" s="35"/>
      <c r="AB89" s="7">
        <v>2062</v>
      </c>
      <c r="AC89" s="7"/>
      <c r="AD89" s="7"/>
      <c r="AE89" s="35"/>
      <c r="AF89" s="7"/>
      <c r="AG89" s="7"/>
      <c r="AH89" s="35"/>
      <c r="AI89" s="7"/>
      <c r="AJ89" s="57">
        <f t="shared" si="4"/>
        <v>0</v>
      </c>
      <c r="AK89" s="35"/>
      <c r="AL89" s="35"/>
      <c r="AM89" s="7"/>
      <c r="AN89" s="7"/>
      <c r="AO89" s="7"/>
      <c r="AP89" s="7"/>
      <c r="AQ89" s="7"/>
      <c r="AR89" s="7"/>
      <c r="AS89" s="7"/>
      <c r="AT89" s="7" t="s">
        <v>648</v>
      </c>
    </row>
    <row r="90" spans="1:46" ht="14.25" customHeight="1" x14ac:dyDescent="0.25">
      <c r="A90" s="7"/>
      <c r="B90" s="63" t="s">
        <v>98</v>
      </c>
      <c r="C90" s="63" t="s">
        <v>138</v>
      </c>
      <c r="D90" s="64">
        <v>41581</v>
      </c>
      <c r="E90" s="64">
        <v>41729</v>
      </c>
      <c r="F90" s="66">
        <v>2013</v>
      </c>
      <c r="G90" s="63" t="s">
        <v>70</v>
      </c>
      <c r="H90" s="9" t="s">
        <v>240</v>
      </c>
      <c r="I90" s="63" t="s">
        <v>555</v>
      </c>
      <c r="J90" s="63" t="s">
        <v>356</v>
      </c>
      <c r="K90" s="67">
        <v>80000</v>
      </c>
      <c r="L90" s="68">
        <v>154913</v>
      </c>
      <c r="M90" s="68">
        <v>154913</v>
      </c>
      <c r="N90" s="34">
        <v>133163</v>
      </c>
      <c r="O90" s="85">
        <f t="shared" si="3"/>
        <v>1.6645375</v>
      </c>
      <c r="P90" s="7">
        <v>100</v>
      </c>
      <c r="Q90" s="67">
        <v>80000</v>
      </c>
      <c r="R90" s="67">
        <v>80000</v>
      </c>
      <c r="S90" s="67">
        <v>80000</v>
      </c>
      <c r="T90" s="7" t="s">
        <v>46</v>
      </c>
      <c r="U90" s="7"/>
      <c r="V90" s="7"/>
      <c r="W90" s="34">
        <v>17102</v>
      </c>
      <c r="X90" s="34">
        <v>11684</v>
      </c>
      <c r="Y90" s="7">
        <f t="shared" si="5"/>
        <v>0.14605000000000001</v>
      </c>
      <c r="Z90" s="35"/>
      <c r="AA90" s="35"/>
      <c r="AB90" s="7">
        <v>350</v>
      </c>
      <c r="AC90" s="7"/>
      <c r="AD90" s="7"/>
      <c r="AE90" s="35"/>
      <c r="AF90" s="7"/>
      <c r="AG90" s="7"/>
      <c r="AH90" s="35"/>
      <c r="AI90" s="7"/>
      <c r="AJ90" s="57">
        <f t="shared" si="4"/>
        <v>0</v>
      </c>
      <c r="AK90" s="35">
        <v>15000</v>
      </c>
      <c r="AL90" s="34">
        <v>21637</v>
      </c>
      <c r="AM90" s="7"/>
      <c r="AN90" s="7"/>
      <c r="AO90" s="7"/>
      <c r="AP90" s="7"/>
      <c r="AQ90" s="7"/>
      <c r="AR90" s="7"/>
      <c r="AS90" s="7"/>
      <c r="AT90" s="7" t="s">
        <v>649</v>
      </c>
    </row>
    <row r="91" spans="1:46" ht="15" x14ac:dyDescent="0.25">
      <c r="A91" s="7"/>
      <c r="B91" s="27" t="s">
        <v>5</v>
      </c>
      <c r="C91" s="21" t="s">
        <v>134</v>
      </c>
      <c r="D91" s="64">
        <v>41585</v>
      </c>
      <c r="E91" s="64">
        <v>42308</v>
      </c>
      <c r="F91" s="66">
        <v>2013</v>
      </c>
      <c r="G91" s="63" t="s">
        <v>152</v>
      </c>
      <c r="H91" s="9" t="s">
        <v>241</v>
      </c>
      <c r="I91" s="63" t="s">
        <v>215</v>
      </c>
      <c r="J91" s="63" t="s">
        <v>357</v>
      </c>
      <c r="K91" s="67">
        <v>500000</v>
      </c>
      <c r="L91" s="34">
        <v>91692140</v>
      </c>
      <c r="M91" s="34">
        <v>81116786</v>
      </c>
      <c r="N91" s="34">
        <v>47131369</v>
      </c>
      <c r="O91" s="85">
        <f t="shared" si="3"/>
        <v>94.262737999999999</v>
      </c>
      <c r="P91" s="7">
        <v>87</v>
      </c>
      <c r="Q91" s="35">
        <v>75000</v>
      </c>
      <c r="R91" s="35"/>
      <c r="S91" s="35">
        <v>75000</v>
      </c>
      <c r="T91" s="7" t="s">
        <v>46</v>
      </c>
      <c r="U91" s="35">
        <v>268</v>
      </c>
      <c r="V91" s="7">
        <v>55000</v>
      </c>
      <c r="W91" s="34">
        <v>3460497</v>
      </c>
      <c r="X91" s="34">
        <v>1899862</v>
      </c>
      <c r="Y91" s="7">
        <f t="shared" si="5"/>
        <v>25.331493333333334</v>
      </c>
      <c r="Z91" s="35">
        <v>60000</v>
      </c>
      <c r="AA91" s="35"/>
      <c r="AB91" s="7"/>
      <c r="AC91" s="7">
        <v>454</v>
      </c>
      <c r="AD91" s="7"/>
      <c r="AE91" s="35">
        <v>184818</v>
      </c>
      <c r="AF91" s="7"/>
      <c r="AG91" s="7"/>
      <c r="AH91" s="35">
        <v>5329</v>
      </c>
      <c r="AI91" s="7" t="s">
        <v>45</v>
      </c>
      <c r="AJ91" s="57">
        <f t="shared" si="4"/>
        <v>65329</v>
      </c>
      <c r="AK91" s="34">
        <v>503822</v>
      </c>
      <c r="AL91" s="34">
        <v>261678</v>
      </c>
      <c r="AM91" s="7">
        <v>1</v>
      </c>
      <c r="AN91" s="7">
        <v>2</v>
      </c>
      <c r="AO91" s="7"/>
      <c r="AP91" s="7"/>
      <c r="AQ91" s="7"/>
      <c r="AR91" s="7"/>
      <c r="AS91" s="7"/>
      <c r="AT91" s="7" t="s">
        <v>650</v>
      </c>
    </row>
    <row r="92" spans="1:46" ht="15" x14ac:dyDescent="0.25">
      <c r="A92" s="7"/>
      <c r="B92" s="63" t="s">
        <v>128</v>
      </c>
      <c r="C92" s="63" t="s">
        <v>138</v>
      </c>
      <c r="D92" s="64">
        <v>41596</v>
      </c>
      <c r="E92" s="64">
        <v>41912</v>
      </c>
      <c r="F92" s="66">
        <v>2013</v>
      </c>
      <c r="G92" s="63" t="s">
        <v>153</v>
      </c>
      <c r="H92" s="9" t="s">
        <v>241</v>
      </c>
      <c r="I92" s="63" t="s">
        <v>556</v>
      </c>
      <c r="J92" s="63" t="s">
        <v>357</v>
      </c>
      <c r="K92" s="34">
        <v>18375</v>
      </c>
      <c r="L92" s="34">
        <v>905288</v>
      </c>
      <c r="M92" s="34">
        <v>905288</v>
      </c>
      <c r="N92" s="34">
        <v>905871</v>
      </c>
      <c r="O92" s="85">
        <f t="shared" si="3"/>
        <v>49.299102040816329</v>
      </c>
      <c r="P92" s="7">
        <v>100</v>
      </c>
      <c r="Q92" s="35">
        <v>1650</v>
      </c>
      <c r="R92" s="35">
        <v>1000</v>
      </c>
      <c r="S92" s="35">
        <v>1650</v>
      </c>
      <c r="T92" s="7" t="s">
        <v>46</v>
      </c>
      <c r="U92" s="35">
        <v>23</v>
      </c>
      <c r="V92" s="7">
        <v>3000</v>
      </c>
      <c r="W92" s="34">
        <v>37000</v>
      </c>
      <c r="X92" s="34">
        <v>36916</v>
      </c>
      <c r="Y92" s="7">
        <f t="shared" si="5"/>
        <v>22.373333333333335</v>
      </c>
      <c r="Z92" s="35"/>
      <c r="AA92" s="35"/>
      <c r="AB92" s="7">
        <v>228</v>
      </c>
      <c r="AC92" s="7"/>
      <c r="AD92" s="7"/>
      <c r="AE92" s="35">
        <v>600</v>
      </c>
      <c r="AF92" s="7"/>
      <c r="AG92" s="7"/>
      <c r="AH92" s="35">
        <v>23100</v>
      </c>
      <c r="AI92" s="7"/>
      <c r="AJ92" s="57">
        <f t="shared" si="4"/>
        <v>23100</v>
      </c>
      <c r="AK92" s="34">
        <v>3209</v>
      </c>
      <c r="AL92" s="34">
        <v>3209</v>
      </c>
      <c r="AM92" s="7"/>
      <c r="AN92" s="7"/>
      <c r="AO92" s="7"/>
      <c r="AP92" s="7"/>
      <c r="AQ92" s="7"/>
      <c r="AR92" s="7"/>
      <c r="AS92" s="7"/>
      <c r="AT92" s="7" t="s">
        <v>651</v>
      </c>
    </row>
    <row r="93" spans="1:46" ht="15" x14ac:dyDescent="0.25">
      <c r="A93" s="7"/>
      <c r="B93" s="63" t="s">
        <v>77</v>
      </c>
      <c r="C93" s="63" t="s">
        <v>138</v>
      </c>
      <c r="D93" s="64">
        <v>41607</v>
      </c>
      <c r="E93" s="64">
        <v>41698</v>
      </c>
      <c r="F93" s="66">
        <v>2013</v>
      </c>
      <c r="G93" s="63" t="s">
        <v>513</v>
      </c>
      <c r="H93" s="9" t="s">
        <v>240</v>
      </c>
      <c r="I93" s="63" t="s">
        <v>557</v>
      </c>
      <c r="J93" s="63" t="s">
        <v>356</v>
      </c>
      <c r="K93" s="67">
        <v>659287</v>
      </c>
      <c r="L93" s="68">
        <v>73457</v>
      </c>
      <c r="M93" s="68">
        <v>73457</v>
      </c>
      <c r="N93" s="34">
        <v>70741</v>
      </c>
      <c r="O93" s="85">
        <f t="shared" si="3"/>
        <v>0.10729924903721748</v>
      </c>
      <c r="P93" s="7">
        <v>100</v>
      </c>
      <c r="Q93" s="35"/>
      <c r="R93" s="35"/>
      <c r="S93" s="35"/>
      <c r="T93" s="7" t="s">
        <v>46</v>
      </c>
      <c r="U93" s="35">
        <v>32</v>
      </c>
      <c r="V93" s="7"/>
      <c r="W93" s="7"/>
      <c r="X93" s="7"/>
      <c r="Y93" s="7"/>
      <c r="Z93" s="35"/>
      <c r="AA93" s="35"/>
      <c r="AB93" s="7">
        <v>470</v>
      </c>
      <c r="AC93" s="7"/>
      <c r="AD93" s="7"/>
      <c r="AE93" s="35"/>
      <c r="AF93" s="7"/>
      <c r="AG93" s="7"/>
      <c r="AH93" s="35"/>
      <c r="AI93" s="7"/>
      <c r="AJ93" s="57">
        <f t="shared" si="4"/>
        <v>0</v>
      </c>
      <c r="AK93" s="35"/>
      <c r="AL93" s="35"/>
      <c r="AM93" s="7"/>
      <c r="AN93" s="7"/>
      <c r="AO93" s="7"/>
      <c r="AP93" s="7"/>
      <c r="AQ93" s="7"/>
      <c r="AR93" s="7"/>
      <c r="AS93" s="7"/>
      <c r="AT93" s="7" t="s">
        <v>652</v>
      </c>
    </row>
    <row r="94" spans="1:46" ht="15" x14ac:dyDescent="0.25">
      <c r="A94" s="7"/>
      <c r="B94" s="63" t="s">
        <v>486</v>
      </c>
      <c r="C94" s="63" t="s">
        <v>136</v>
      </c>
      <c r="D94" s="64">
        <v>41613</v>
      </c>
      <c r="E94" s="64">
        <v>42343</v>
      </c>
      <c r="F94" s="66">
        <v>2013</v>
      </c>
      <c r="G94" s="63" t="s">
        <v>70</v>
      </c>
      <c r="H94" s="9" t="s">
        <v>240</v>
      </c>
      <c r="I94" s="63" t="s">
        <v>558</v>
      </c>
      <c r="J94" s="63" t="s">
        <v>357</v>
      </c>
      <c r="K94" s="67">
        <v>454600</v>
      </c>
      <c r="L94" s="68">
        <v>4583957</v>
      </c>
      <c r="M94" s="35"/>
      <c r="N94" s="35"/>
      <c r="O94" s="85">
        <f t="shared" si="3"/>
        <v>0</v>
      </c>
      <c r="P94" s="7"/>
      <c r="Q94" s="35">
        <v>4000</v>
      </c>
      <c r="R94" s="35">
        <v>4000</v>
      </c>
      <c r="S94" s="35">
        <v>4000</v>
      </c>
      <c r="T94" s="7" t="s">
        <v>45</v>
      </c>
      <c r="U94" s="35">
        <v>500</v>
      </c>
      <c r="V94" s="35">
        <v>10000</v>
      </c>
      <c r="W94" s="34">
        <v>3495770</v>
      </c>
      <c r="X94" s="7"/>
      <c r="Y94" s="7"/>
      <c r="Z94" s="35">
        <v>12500</v>
      </c>
      <c r="AA94" s="35"/>
      <c r="AB94" s="7"/>
      <c r="AC94" s="7">
        <v>426</v>
      </c>
      <c r="AD94" s="7">
        <v>400</v>
      </c>
      <c r="AE94" s="35"/>
      <c r="AF94" s="7"/>
      <c r="AG94" s="7"/>
      <c r="AH94" s="35"/>
      <c r="AI94" s="7"/>
      <c r="AJ94" s="57">
        <f t="shared" si="4"/>
        <v>12500</v>
      </c>
      <c r="AK94" s="34">
        <v>39641</v>
      </c>
      <c r="AL94" s="35"/>
      <c r="AM94" s="7"/>
      <c r="AN94" s="7"/>
      <c r="AO94" s="7"/>
      <c r="AP94" s="7"/>
      <c r="AQ94" s="7"/>
      <c r="AR94" s="7"/>
      <c r="AS94" s="7"/>
      <c r="AT94" s="7" t="s">
        <v>653</v>
      </c>
    </row>
    <row r="95" spans="1:46" ht="15" x14ac:dyDescent="0.25">
      <c r="A95" s="7"/>
      <c r="B95" s="63" t="s">
        <v>64</v>
      </c>
      <c r="C95" s="21" t="s">
        <v>138</v>
      </c>
      <c r="D95" s="64">
        <v>41619</v>
      </c>
      <c r="E95" s="64">
        <v>41831</v>
      </c>
      <c r="F95" s="66">
        <v>2013</v>
      </c>
      <c r="G95" s="63" t="s">
        <v>230</v>
      </c>
      <c r="H95" s="9" t="s">
        <v>175</v>
      </c>
      <c r="I95" s="63" t="s">
        <v>559</v>
      </c>
      <c r="J95" s="63" t="s">
        <v>357</v>
      </c>
      <c r="K95" s="34">
        <v>12294</v>
      </c>
      <c r="L95" s="68">
        <v>805381</v>
      </c>
      <c r="M95" s="34">
        <v>690648</v>
      </c>
      <c r="N95" s="34">
        <v>635990</v>
      </c>
      <c r="O95" s="85">
        <f t="shared" si="3"/>
        <v>51.731739059703919</v>
      </c>
      <c r="P95" s="7">
        <v>81</v>
      </c>
      <c r="Q95" s="35">
        <v>225750</v>
      </c>
      <c r="R95" s="35"/>
      <c r="S95" s="35">
        <v>225750</v>
      </c>
      <c r="T95" s="7" t="s">
        <v>45</v>
      </c>
      <c r="U95" s="35">
        <v>105</v>
      </c>
      <c r="V95" s="7">
        <v>10500</v>
      </c>
      <c r="W95" s="34">
        <v>20685</v>
      </c>
      <c r="X95" s="34">
        <v>17272</v>
      </c>
      <c r="Y95" s="7">
        <f t="shared" si="5"/>
        <v>7.6509413067552601E-2</v>
      </c>
      <c r="Z95" s="35"/>
      <c r="AA95" s="35"/>
      <c r="AB95" s="7"/>
      <c r="AC95" s="7"/>
      <c r="AD95" s="7"/>
      <c r="AE95" s="35"/>
      <c r="AF95" s="7"/>
      <c r="AG95" s="7"/>
      <c r="AH95" s="35"/>
      <c r="AI95" s="7"/>
      <c r="AJ95" s="57">
        <f t="shared" si="4"/>
        <v>0</v>
      </c>
      <c r="AK95" s="35"/>
      <c r="AL95" s="35"/>
      <c r="AM95" s="7"/>
      <c r="AN95" s="7"/>
      <c r="AO95" s="7"/>
      <c r="AP95" s="7"/>
      <c r="AQ95" s="7"/>
      <c r="AR95" s="7"/>
      <c r="AS95" s="7"/>
      <c r="AT95" s="7" t="s">
        <v>654</v>
      </c>
    </row>
    <row r="96" spans="1:46" ht="15" x14ac:dyDescent="0.25">
      <c r="A96" s="7"/>
      <c r="B96" s="63" t="s">
        <v>79</v>
      </c>
      <c r="C96" s="63" t="s">
        <v>229</v>
      </c>
      <c r="D96" s="64">
        <v>41621</v>
      </c>
      <c r="E96" s="64">
        <v>41820</v>
      </c>
      <c r="F96" s="66">
        <v>2013</v>
      </c>
      <c r="G96" s="63" t="s">
        <v>233</v>
      </c>
      <c r="H96" s="9" t="s">
        <v>175</v>
      </c>
      <c r="I96" s="63" t="s">
        <v>560</v>
      </c>
      <c r="J96" s="63" t="s">
        <v>356</v>
      </c>
      <c r="K96" s="34">
        <v>16000</v>
      </c>
      <c r="L96" s="34">
        <v>2294724</v>
      </c>
      <c r="M96" s="34">
        <v>1649798</v>
      </c>
      <c r="N96" s="34">
        <v>1276325</v>
      </c>
      <c r="O96" s="85">
        <f t="shared" si="3"/>
        <v>79.770312500000003</v>
      </c>
      <c r="P96" s="7">
        <v>72</v>
      </c>
      <c r="Q96" s="35"/>
      <c r="R96" s="35"/>
      <c r="S96" s="35"/>
      <c r="T96" s="7" t="s">
        <v>46</v>
      </c>
      <c r="U96" s="7"/>
      <c r="V96" s="7"/>
      <c r="W96" s="34">
        <v>105250</v>
      </c>
      <c r="X96" s="34">
        <v>43796</v>
      </c>
      <c r="Y96" s="7"/>
      <c r="Z96" s="35"/>
      <c r="AA96" s="35"/>
      <c r="AB96" s="7"/>
      <c r="AC96" s="7"/>
      <c r="AD96" s="7"/>
      <c r="AE96" s="35"/>
      <c r="AF96" s="7"/>
      <c r="AG96" s="7"/>
      <c r="AH96" s="35"/>
      <c r="AI96" s="7"/>
      <c r="AJ96" s="57">
        <f t="shared" si="4"/>
        <v>0</v>
      </c>
      <c r="AK96" s="34">
        <v>92500</v>
      </c>
      <c r="AL96" s="35">
        <v>89166</v>
      </c>
      <c r="AM96" s="7"/>
      <c r="AN96" s="7"/>
      <c r="AO96" s="7"/>
      <c r="AP96" s="7"/>
      <c r="AQ96" s="7"/>
      <c r="AR96" s="7"/>
      <c r="AS96" s="7"/>
      <c r="AT96" s="7" t="s">
        <v>655</v>
      </c>
    </row>
    <row r="97" spans="1:46" ht="15" x14ac:dyDescent="0.25">
      <c r="A97" s="7"/>
      <c r="B97" s="63" t="s">
        <v>487</v>
      </c>
      <c r="C97" s="63" t="s">
        <v>135</v>
      </c>
      <c r="D97" s="64">
        <v>41624</v>
      </c>
      <c r="E97" s="64">
        <v>41655</v>
      </c>
      <c r="F97" s="66">
        <v>2013</v>
      </c>
      <c r="G97" s="63" t="s">
        <v>232</v>
      </c>
      <c r="H97" s="9" t="s">
        <v>169</v>
      </c>
      <c r="I97" s="63" t="s">
        <v>561</v>
      </c>
      <c r="J97" s="63" t="s">
        <v>356</v>
      </c>
      <c r="K97" s="67">
        <v>7050</v>
      </c>
      <c r="L97" s="68">
        <v>113005</v>
      </c>
      <c r="M97" s="34">
        <v>113005</v>
      </c>
      <c r="N97" s="34">
        <v>112937</v>
      </c>
      <c r="O97" s="85">
        <f t="shared" si="3"/>
        <v>16.019432624113474</v>
      </c>
      <c r="P97" s="7"/>
      <c r="Q97" s="35"/>
      <c r="R97" s="35"/>
      <c r="S97" s="35"/>
      <c r="T97" s="7" t="s">
        <v>46</v>
      </c>
      <c r="U97" s="7"/>
      <c r="V97" s="7"/>
      <c r="W97" s="7"/>
      <c r="X97" s="7"/>
      <c r="Y97" s="7"/>
      <c r="Z97" s="35"/>
      <c r="AA97" s="35"/>
      <c r="AB97" s="7">
        <v>2000</v>
      </c>
      <c r="AC97" s="7"/>
      <c r="AD97" s="7"/>
      <c r="AE97" s="35"/>
      <c r="AF97" s="7"/>
      <c r="AG97" s="7"/>
      <c r="AH97" s="35"/>
      <c r="AI97" s="7"/>
      <c r="AJ97" s="57">
        <f t="shared" si="4"/>
        <v>0</v>
      </c>
      <c r="AK97" s="35"/>
      <c r="AL97" s="35"/>
      <c r="AM97" s="7"/>
      <c r="AN97" s="7"/>
      <c r="AO97" s="7"/>
      <c r="AP97" s="7"/>
      <c r="AQ97" s="7"/>
      <c r="AR97" s="7"/>
      <c r="AS97" s="7"/>
      <c r="AT97" s="7" t="s">
        <v>656</v>
      </c>
    </row>
    <row r="98" spans="1:46" ht="15" x14ac:dyDescent="0.25">
      <c r="A98" s="7"/>
      <c r="B98" s="63" t="s">
        <v>61</v>
      </c>
      <c r="C98" s="63" t="s">
        <v>135</v>
      </c>
      <c r="D98" s="64">
        <v>41624</v>
      </c>
      <c r="E98" s="64">
        <v>41686</v>
      </c>
      <c r="F98" s="66">
        <v>2013</v>
      </c>
      <c r="G98" s="63" t="s">
        <v>232</v>
      </c>
      <c r="H98" s="9" t="s">
        <v>169</v>
      </c>
      <c r="I98" s="63" t="s">
        <v>562</v>
      </c>
      <c r="J98" s="63" t="s">
        <v>356</v>
      </c>
      <c r="K98" s="67">
        <v>36000</v>
      </c>
      <c r="L98" s="68">
        <v>150814</v>
      </c>
      <c r="M98" s="34">
        <v>150307</v>
      </c>
      <c r="N98" s="34">
        <v>150307</v>
      </c>
      <c r="O98" s="85">
        <f t="shared" si="3"/>
        <v>4.1751944444444442</v>
      </c>
      <c r="P98" s="7"/>
      <c r="Q98" s="35"/>
      <c r="R98" s="35"/>
      <c r="S98" s="35"/>
      <c r="T98" s="7" t="s">
        <v>46</v>
      </c>
      <c r="U98" s="7"/>
      <c r="V98" s="7"/>
      <c r="W98" s="34">
        <v>13770</v>
      </c>
      <c r="X98" s="7">
        <v>3656</v>
      </c>
      <c r="Y98" s="7"/>
      <c r="Z98" s="35"/>
      <c r="AA98" s="35"/>
      <c r="AB98" s="7"/>
      <c r="AC98" s="7"/>
      <c r="AD98" s="7"/>
      <c r="AE98" s="35"/>
      <c r="AF98" s="7"/>
      <c r="AG98" s="7"/>
      <c r="AH98" s="35"/>
      <c r="AI98" s="7"/>
      <c r="AJ98" s="57">
        <f t="shared" si="4"/>
        <v>0</v>
      </c>
      <c r="AK98" s="35"/>
      <c r="AL98" s="35"/>
      <c r="AM98" s="7"/>
      <c r="AN98" s="7"/>
      <c r="AO98" s="7"/>
      <c r="AP98" s="7"/>
      <c r="AQ98" s="7"/>
      <c r="AR98" s="7"/>
      <c r="AS98" s="7"/>
      <c r="AT98" s="7" t="s">
        <v>657</v>
      </c>
    </row>
    <row r="99" spans="1:46" ht="15" x14ac:dyDescent="0.25">
      <c r="A99" s="7"/>
      <c r="B99" s="26" t="s">
        <v>223</v>
      </c>
      <c r="C99" s="63" t="s">
        <v>138</v>
      </c>
      <c r="D99" s="64">
        <v>41629</v>
      </c>
      <c r="E99" s="64">
        <v>42060</v>
      </c>
      <c r="F99" s="66">
        <v>2013</v>
      </c>
      <c r="G99" s="63" t="s">
        <v>233</v>
      </c>
      <c r="H99" s="9" t="s">
        <v>175</v>
      </c>
      <c r="I99" s="63" t="s">
        <v>563</v>
      </c>
      <c r="J99" s="63" t="s">
        <v>357</v>
      </c>
      <c r="K99" s="67">
        <v>150000</v>
      </c>
      <c r="L99" s="34">
        <v>10556774</v>
      </c>
      <c r="M99" s="34">
        <v>1798578</v>
      </c>
      <c r="N99" s="34">
        <v>1369125</v>
      </c>
      <c r="O99" s="85">
        <f t="shared" si="3"/>
        <v>9.1274999999999995</v>
      </c>
      <c r="P99" s="7">
        <v>16</v>
      </c>
      <c r="Q99" s="35">
        <v>100000</v>
      </c>
      <c r="R99" s="35">
        <v>50000</v>
      </c>
      <c r="S99" s="35">
        <v>100000</v>
      </c>
      <c r="T99" s="7" t="s">
        <v>46</v>
      </c>
      <c r="U99" s="7">
        <v>2000</v>
      </c>
      <c r="V99" s="67">
        <v>150000</v>
      </c>
      <c r="W99" s="34">
        <v>1524792</v>
      </c>
      <c r="X99" s="34">
        <v>183377</v>
      </c>
      <c r="Y99" s="7">
        <f t="shared" si="5"/>
        <v>1.8337699999999999</v>
      </c>
      <c r="Z99" s="35">
        <v>425000</v>
      </c>
      <c r="AA99" s="35">
        <v>150000</v>
      </c>
      <c r="AB99" s="7">
        <v>2000</v>
      </c>
      <c r="AC99" s="7"/>
      <c r="AD99" s="7">
        <v>2000</v>
      </c>
      <c r="AE99" s="35"/>
      <c r="AF99" s="7"/>
      <c r="AG99" s="7"/>
      <c r="AH99" s="35"/>
      <c r="AI99" s="7"/>
      <c r="AJ99" s="57">
        <f t="shared" si="4"/>
        <v>575000</v>
      </c>
      <c r="AK99" s="34">
        <v>21154</v>
      </c>
      <c r="AL99" s="35">
        <v>1403</v>
      </c>
      <c r="AM99" s="7"/>
      <c r="AN99" s="7"/>
      <c r="AO99" s="7"/>
      <c r="AP99" s="7"/>
      <c r="AQ99" s="7"/>
      <c r="AR99" s="7"/>
      <c r="AS99" s="7"/>
      <c r="AT99" s="7" t="s">
        <v>658</v>
      </c>
    </row>
    <row r="100" spans="1:46" x14ac:dyDescent="0.2">
      <c r="N100" s="38">
        <f>SUM(N3:N99)</f>
        <v>81634173</v>
      </c>
      <c r="S100" s="38">
        <f>SUM(S8:S99)</f>
        <v>1724192</v>
      </c>
      <c r="X100" s="86">
        <f>SUM(X7:X99)</f>
        <v>5227557</v>
      </c>
    </row>
  </sheetData>
  <mergeCells count="8">
    <mergeCell ref="AM1:AQ1"/>
    <mergeCell ref="AR1:AS1"/>
    <mergeCell ref="K1:P1"/>
    <mergeCell ref="Q1:S1"/>
    <mergeCell ref="T1:V1"/>
    <mergeCell ref="W1:Y1"/>
    <mergeCell ref="Z1:AI1"/>
    <mergeCell ref="AK1:AL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08"/>
  <sheetViews>
    <sheetView zoomScale="80" zoomScaleNormal="80" workbookViewId="0">
      <pane ySplit="2" topLeftCell="A3" activePane="bottomLeft" state="frozen"/>
      <selection activeCell="E1" sqref="E1"/>
      <selection pane="bottomLeft" activeCell="C107" sqref="C3:C107"/>
    </sheetView>
  </sheetViews>
  <sheetFormatPr defaultRowHeight="12.75" x14ac:dyDescent="0.2"/>
  <cols>
    <col min="4" max="4" width="18" style="61" bestFit="1" customWidth="1"/>
    <col min="5" max="5" width="11.5703125" bestFit="1" customWidth="1"/>
    <col min="6" max="6" width="9.140625" style="61"/>
    <col min="7" max="7" width="15.5703125" customWidth="1"/>
    <col min="9" max="9" width="14.140625" customWidth="1"/>
    <col min="11" max="11" width="11.85546875" customWidth="1"/>
    <col min="12" max="12" width="14" customWidth="1"/>
    <col min="13" max="13" width="11.140625" customWidth="1"/>
    <col min="14" max="14" width="13.28515625" customWidth="1"/>
    <col min="15" max="15" width="11.7109375" style="46" customWidth="1"/>
    <col min="16" max="16" width="11.42578125" customWidth="1"/>
    <col min="17" max="19" width="12.28515625" style="38" bestFit="1" customWidth="1"/>
    <col min="21" max="21" width="9.140625" style="38"/>
    <col min="22" max="22" width="13.85546875" style="38" bestFit="1" customWidth="1"/>
    <col min="26" max="27" width="12.28515625" style="38" bestFit="1" customWidth="1"/>
    <col min="28" max="28" width="11.28515625" style="38" bestFit="1" customWidth="1"/>
    <col min="31" max="31" width="11.28515625" style="38" bestFit="1" customWidth="1"/>
  </cols>
  <sheetData>
    <row r="1" spans="1:46" ht="15" x14ac:dyDescent="0.25">
      <c r="A1" s="16"/>
      <c r="B1" s="16"/>
      <c r="C1" s="16"/>
      <c r="D1" s="49" t="s">
        <v>24</v>
      </c>
      <c r="E1" s="50"/>
      <c r="F1" s="51"/>
      <c r="G1" s="16"/>
      <c r="H1" s="16"/>
      <c r="I1" s="16"/>
      <c r="J1" s="16"/>
      <c r="K1" s="113" t="s">
        <v>143</v>
      </c>
      <c r="L1" s="114"/>
      <c r="M1" s="114"/>
      <c r="N1" s="114"/>
      <c r="O1" s="114"/>
      <c r="P1" s="115"/>
      <c r="Q1" s="116" t="s">
        <v>162</v>
      </c>
      <c r="R1" s="117"/>
      <c r="S1" s="118"/>
      <c r="T1" s="116" t="s">
        <v>165</v>
      </c>
      <c r="U1" s="117"/>
      <c r="V1" s="119"/>
      <c r="W1" s="120" t="s">
        <v>158</v>
      </c>
      <c r="X1" s="121"/>
      <c r="Y1" s="122"/>
      <c r="Z1" s="123"/>
      <c r="AA1" s="123"/>
      <c r="AB1" s="123"/>
      <c r="AC1" s="123"/>
      <c r="AD1" s="123"/>
      <c r="AE1" s="123"/>
      <c r="AF1" s="123"/>
      <c r="AG1" s="123"/>
      <c r="AH1" s="123"/>
      <c r="AI1" s="124"/>
      <c r="AJ1" s="22"/>
      <c r="AK1" s="125" t="s">
        <v>159</v>
      </c>
      <c r="AL1" s="126"/>
      <c r="AM1" s="107" t="s">
        <v>19</v>
      </c>
      <c r="AN1" s="108"/>
      <c r="AO1" s="108"/>
      <c r="AP1" s="108"/>
      <c r="AQ1" s="109"/>
      <c r="AR1" s="110" t="s">
        <v>53</v>
      </c>
      <c r="AS1" s="109"/>
      <c r="AT1" s="7"/>
    </row>
    <row r="2" spans="1:46" ht="75" x14ac:dyDescent="0.2">
      <c r="A2" s="17" t="s">
        <v>1</v>
      </c>
      <c r="B2" s="17" t="s">
        <v>27</v>
      </c>
      <c r="C2" s="18" t="s">
        <v>120</v>
      </c>
      <c r="D2" s="82" t="s">
        <v>49</v>
      </c>
      <c r="E2" s="3" t="s">
        <v>48</v>
      </c>
      <c r="F2" s="74" t="s">
        <v>144</v>
      </c>
      <c r="G2" s="15" t="s">
        <v>25</v>
      </c>
      <c r="H2" s="17" t="s">
        <v>141</v>
      </c>
      <c r="I2" s="17" t="s">
        <v>160</v>
      </c>
      <c r="J2" s="24" t="s">
        <v>161</v>
      </c>
      <c r="K2" s="2" t="s">
        <v>7</v>
      </c>
      <c r="L2" s="2" t="s">
        <v>26</v>
      </c>
      <c r="M2" s="69" t="s">
        <v>52</v>
      </c>
      <c r="N2" s="39" t="s">
        <v>34</v>
      </c>
      <c r="O2" s="19" t="s">
        <v>154</v>
      </c>
      <c r="P2" s="2" t="s">
        <v>56</v>
      </c>
      <c r="Q2" s="40" t="s">
        <v>163</v>
      </c>
      <c r="R2" s="37" t="s">
        <v>164</v>
      </c>
      <c r="S2" s="37" t="s">
        <v>31</v>
      </c>
      <c r="T2" s="4" t="s">
        <v>44</v>
      </c>
      <c r="U2" s="42" t="s">
        <v>43</v>
      </c>
      <c r="V2" s="42" t="s">
        <v>166</v>
      </c>
      <c r="W2" s="5" t="s">
        <v>29</v>
      </c>
      <c r="X2" s="5" t="s">
        <v>30</v>
      </c>
      <c r="Y2" s="20" t="s">
        <v>156</v>
      </c>
      <c r="Z2" s="41" t="s">
        <v>36</v>
      </c>
      <c r="AA2" s="41" t="s">
        <v>37</v>
      </c>
      <c r="AB2" s="41" t="s">
        <v>40</v>
      </c>
      <c r="AC2" s="10" t="s">
        <v>50</v>
      </c>
      <c r="AD2" s="10" t="s">
        <v>51</v>
      </c>
      <c r="AE2" s="41" t="s">
        <v>39</v>
      </c>
      <c r="AF2" s="10" t="s">
        <v>17</v>
      </c>
      <c r="AG2" s="10" t="s">
        <v>18</v>
      </c>
      <c r="AH2" s="41" t="s">
        <v>16</v>
      </c>
      <c r="AI2" s="11" t="s">
        <v>42</v>
      </c>
      <c r="AJ2" s="23" t="s">
        <v>146</v>
      </c>
      <c r="AK2" s="43" t="s">
        <v>28</v>
      </c>
      <c r="AL2" s="43" t="s">
        <v>35</v>
      </c>
      <c r="AM2" s="14" t="s">
        <v>33</v>
      </c>
      <c r="AN2" s="14" t="s">
        <v>22</v>
      </c>
      <c r="AO2" s="14" t="s">
        <v>23</v>
      </c>
      <c r="AP2" s="14" t="s">
        <v>21</v>
      </c>
      <c r="AQ2" s="14" t="s">
        <v>20</v>
      </c>
      <c r="AR2" s="14" t="s">
        <v>54</v>
      </c>
      <c r="AS2" s="13" t="s">
        <v>55</v>
      </c>
      <c r="AT2" s="71"/>
    </row>
    <row r="3" spans="1:46" ht="15" x14ac:dyDescent="0.25">
      <c r="B3" s="25" t="s">
        <v>659</v>
      </c>
      <c r="C3" s="25" t="s">
        <v>136</v>
      </c>
      <c r="D3" s="29">
        <v>41642</v>
      </c>
      <c r="E3" s="29">
        <v>41732</v>
      </c>
      <c r="F3" s="8">
        <v>2014</v>
      </c>
      <c r="G3" s="25" t="s">
        <v>3</v>
      </c>
      <c r="H3" s="9" t="s">
        <v>167</v>
      </c>
      <c r="I3" s="25" t="s">
        <v>679</v>
      </c>
      <c r="J3" s="25" t="s">
        <v>356</v>
      </c>
      <c r="K3" s="33">
        <v>5270</v>
      </c>
      <c r="L3" s="36">
        <v>137894</v>
      </c>
      <c r="M3" s="36">
        <v>137894</v>
      </c>
      <c r="N3" s="70">
        <v>93655</v>
      </c>
      <c r="O3" s="46">
        <f>N3/K3</f>
        <v>17.771347248576848</v>
      </c>
      <c r="P3">
        <v>100</v>
      </c>
      <c r="Q3" s="36">
        <v>5270</v>
      </c>
      <c r="S3" s="36">
        <v>5270</v>
      </c>
      <c r="V3" s="38">
        <v>5000</v>
      </c>
      <c r="W3" s="70">
        <v>8802</v>
      </c>
      <c r="X3" s="70">
        <v>30980</v>
      </c>
      <c r="Y3">
        <f>X3/S3</f>
        <v>5.8785578747628087</v>
      </c>
      <c r="AB3" s="38">
        <v>200</v>
      </c>
      <c r="AD3" t="s">
        <v>45</v>
      </c>
      <c r="AE3" s="38">
        <v>3200</v>
      </c>
      <c r="AJ3" s="89">
        <f>SUM(Z3,AA3,AH3)</f>
        <v>0</v>
      </c>
      <c r="AT3" t="s">
        <v>854</v>
      </c>
    </row>
    <row r="4" spans="1:46" ht="15" x14ac:dyDescent="0.25">
      <c r="B4" s="25" t="s">
        <v>660</v>
      </c>
      <c r="C4" s="25" t="s">
        <v>136</v>
      </c>
      <c r="D4" s="29">
        <v>41642</v>
      </c>
      <c r="E4" s="29">
        <v>41732</v>
      </c>
      <c r="F4" s="8">
        <v>2014</v>
      </c>
      <c r="G4" s="25" t="s">
        <v>3</v>
      </c>
      <c r="H4" s="9" t="s">
        <v>167</v>
      </c>
      <c r="I4" s="25" t="s">
        <v>680</v>
      </c>
      <c r="J4" s="25" t="s">
        <v>356</v>
      </c>
      <c r="K4" s="33">
        <v>7000</v>
      </c>
      <c r="L4" s="36">
        <v>149440</v>
      </c>
      <c r="M4" s="36">
        <v>149440</v>
      </c>
      <c r="N4" s="86">
        <v>128413</v>
      </c>
      <c r="O4" s="46">
        <f t="shared" ref="O4:O67" si="0">N4/K4</f>
        <v>18.344714285714286</v>
      </c>
      <c r="P4">
        <v>100</v>
      </c>
      <c r="Q4" s="36">
        <v>7000</v>
      </c>
      <c r="S4" s="36">
        <v>7000</v>
      </c>
      <c r="T4" t="s">
        <v>45</v>
      </c>
      <c r="V4" s="36">
        <v>7000</v>
      </c>
      <c r="W4" s="86">
        <v>25896</v>
      </c>
      <c r="X4" s="86">
        <v>29937</v>
      </c>
      <c r="Y4">
        <f t="shared" ref="Y4:Y64" si="1">X4/S4</f>
        <v>4.2767142857142861</v>
      </c>
      <c r="Z4" s="38">
        <v>150</v>
      </c>
      <c r="AB4" s="38">
        <v>100</v>
      </c>
      <c r="AC4" t="s">
        <v>45</v>
      </c>
      <c r="AJ4" s="89">
        <f t="shared" ref="AJ4:AJ67" si="2">SUM(Z4,AA4,AH4)</f>
        <v>150</v>
      </c>
      <c r="AK4" s="86">
        <v>14739</v>
      </c>
      <c r="AL4" s="86">
        <v>7659</v>
      </c>
      <c r="AT4" t="s">
        <v>855</v>
      </c>
    </row>
    <row r="5" spans="1:46" ht="15" x14ac:dyDescent="0.25">
      <c r="B5" s="25" t="s">
        <v>127</v>
      </c>
      <c r="C5" s="25" t="s">
        <v>136</v>
      </c>
      <c r="D5" s="29">
        <v>41645</v>
      </c>
      <c r="E5" s="29">
        <v>41742</v>
      </c>
      <c r="F5" s="8">
        <v>2014</v>
      </c>
      <c r="G5" s="25" t="s">
        <v>673</v>
      </c>
      <c r="H5" s="9" t="s">
        <v>149</v>
      </c>
      <c r="I5" s="25" t="s">
        <v>681</v>
      </c>
      <c r="J5" s="25" t="s">
        <v>356</v>
      </c>
      <c r="K5" s="33">
        <v>5000</v>
      </c>
      <c r="L5" s="36">
        <v>149620</v>
      </c>
      <c r="M5" s="36">
        <v>149620</v>
      </c>
      <c r="N5" s="70">
        <v>144322</v>
      </c>
      <c r="O5" s="46">
        <f t="shared" si="0"/>
        <v>28.8644</v>
      </c>
      <c r="P5">
        <v>100</v>
      </c>
      <c r="Q5" s="36">
        <v>5000</v>
      </c>
      <c r="S5" s="36">
        <v>5000</v>
      </c>
      <c r="W5" s="70">
        <v>47112</v>
      </c>
      <c r="X5" s="70">
        <v>32262</v>
      </c>
      <c r="Y5">
        <f t="shared" si="1"/>
        <v>6.4523999999999999</v>
      </c>
      <c r="AB5" s="38">
        <v>2400</v>
      </c>
      <c r="AC5">
        <v>270</v>
      </c>
      <c r="AJ5" s="89">
        <f t="shared" si="2"/>
        <v>0</v>
      </c>
      <c r="AK5" s="70">
        <v>11771</v>
      </c>
      <c r="AL5" s="70">
        <v>9618</v>
      </c>
      <c r="AT5" t="s">
        <v>856</v>
      </c>
    </row>
    <row r="6" spans="1:46" ht="15" x14ac:dyDescent="0.25">
      <c r="B6" s="25" t="s">
        <v>129</v>
      </c>
      <c r="C6" s="25" t="s">
        <v>138</v>
      </c>
      <c r="D6" s="29">
        <v>41648</v>
      </c>
      <c r="E6" s="29">
        <v>42035</v>
      </c>
      <c r="F6" s="8">
        <v>2014</v>
      </c>
      <c r="G6" s="25" t="s">
        <v>233</v>
      </c>
      <c r="H6" s="9" t="s">
        <v>175</v>
      </c>
      <c r="I6" s="25" t="s">
        <v>682</v>
      </c>
      <c r="J6" s="25" t="s">
        <v>357</v>
      </c>
      <c r="K6" s="33">
        <v>450000</v>
      </c>
      <c r="L6" s="36">
        <v>4762989</v>
      </c>
      <c r="M6" s="70">
        <v>1868035</v>
      </c>
      <c r="N6" s="70">
        <v>1417122</v>
      </c>
      <c r="O6" s="46">
        <f t="shared" si="0"/>
        <v>3.1491600000000002</v>
      </c>
      <c r="P6">
        <v>33</v>
      </c>
      <c r="Q6" s="88">
        <v>13790</v>
      </c>
      <c r="S6" s="88">
        <v>13790</v>
      </c>
      <c r="U6" s="88">
        <v>100</v>
      </c>
      <c r="V6" s="88">
        <v>77500</v>
      </c>
      <c r="W6" s="70">
        <v>482353</v>
      </c>
      <c r="X6" s="70">
        <v>101416</v>
      </c>
      <c r="Y6">
        <f t="shared" si="1"/>
        <v>7.3543147208121828</v>
      </c>
      <c r="Z6" s="88">
        <v>177</v>
      </c>
      <c r="AB6" s="38">
        <v>600</v>
      </c>
      <c r="AC6" s="87" t="s">
        <v>45</v>
      </c>
      <c r="AD6" s="87" t="s">
        <v>45</v>
      </c>
      <c r="AI6" s="87" t="s">
        <v>45</v>
      </c>
      <c r="AJ6" s="89">
        <f t="shared" si="2"/>
        <v>177</v>
      </c>
      <c r="AK6" s="70">
        <v>105243</v>
      </c>
      <c r="AL6" s="70">
        <v>14828</v>
      </c>
      <c r="AT6" t="s">
        <v>857</v>
      </c>
    </row>
    <row r="7" spans="1:46" ht="15" x14ac:dyDescent="0.25">
      <c r="B7" s="25" t="s">
        <v>97</v>
      </c>
      <c r="C7" s="25" t="s">
        <v>138</v>
      </c>
      <c r="D7" s="29">
        <v>41651</v>
      </c>
      <c r="E7" s="29">
        <v>41820</v>
      </c>
      <c r="F7" s="8">
        <v>2014</v>
      </c>
      <c r="G7" s="25" t="s">
        <v>236</v>
      </c>
      <c r="H7" s="9" t="s">
        <v>240</v>
      </c>
      <c r="I7" s="25" t="s">
        <v>683</v>
      </c>
      <c r="J7" s="25" t="s">
        <v>356</v>
      </c>
      <c r="K7" s="33">
        <v>33125</v>
      </c>
      <c r="L7" s="36">
        <v>137131</v>
      </c>
      <c r="M7" s="36">
        <v>137131</v>
      </c>
      <c r="N7" s="70">
        <v>118699</v>
      </c>
      <c r="O7" s="46">
        <f t="shared" si="0"/>
        <v>3.5833660377358489</v>
      </c>
      <c r="P7">
        <v>100</v>
      </c>
      <c r="Q7" s="88">
        <v>30000</v>
      </c>
      <c r="S7" s="88">
        <v>30000</v>
      </c>
      <c r="U7" s="38">
        <v>225</v>
      </c>
      <c r="V7" s="88">
        <v>30000</v>
      </c>
      <c r="W7" s="70">
        <v>18375</v>
      </c>
      <c r="X7" s="70">
        <v>18450</v>
      </c>
      <c r="Y7">
        <f t="shared" si="1"/>
        <v>0.61499999999999999</v>
      </c>
      <c r="AD7" s="87"/>
      <c r="AJ7" s="89">
        <f t="shared" si="2"/>
        <v>0</v>
      </c>
      <c r="AT7" t="s">
        <v>858</v>
      </c>
    </row>
    <row r="8" spans="1:46" ht="15" x14ac:dyDescent="0.25">
      <c r="B8" s="25" t="s">
        <v>155</v>
      </c>
      <c r="C8" s="25" t="s">
        <v>229</v>
      </c>
      <c r="D8" s="29">
        <v>41662</v>
      </c>
      <c r="E8" s="29">
        <v>41752</v>
      </c>
      <c r="F8" s="8">
        <v>2014</v>
      </c>
      <c r="G8" s="25" t="s">
        <v>232</v>
      </c>
      <c r="H8" s="9" t="s">
        <v>169</v>
      </c>
      <c r="I8" s="25" t="s">
        <v>684</v>
      </c>
      <c r="J8" s="25" t="s">
        <v>356</v>
      </c>
      <c r="K8" s="33">
        <v>30000</v>
      </c>
      <c r="L8" s="36">
        <v>25920</v>
      </c>
      <c r="M8" s="36">
        <v>25920</v>
      </c>
      <c r="N8" s="70">
        <v>25755</v>
      </c>
      <c r="O8" s="46">
        <f t="shared" si="0"/>
        <v>0.85850000000000004</v>
      </c>
      <c r="P8">
        <v>100</v>
      </c>
      <c r="AB8" s="38">
        <v>140</v>
      </c>
      <c r="AJ8" s="89">
        <f t="shared" si="2"/>
        <v>0</v>
      </c>
      <c r="AT8" t="s">
        <v>859</v>
      </c>
    </row>
    <row r="9" spans="1:46" ht="15" x14ac:dyDescent="0.25">
      <c r="B9" s="25" t="s">
        <v>661</v>
      </c>
      <c r="C9" s="25" t="s">
        <v>134</v>
      </c>
      <c r="D9" s="29">
        <v>41662</v>
      </c>
      <c r="E9" s="29">
        <v>41752</v>
      </c>
      <c r="F9" s="8">
        <v>2014</v>
      </c>
      <c r="G9" s="25" t="s">
        <v>93</v>
      </c>
      <c r="H9" s="9" t="s">
        <v>240</v>
      </c>
      <c r="I9" s="25" t="s">
        <v>685</v>
      </c>
      <c r="J9" s="25" t="s">
        <v>356</v>
      </c>
      <c r="K9" s="33">
        <v>17000</v>
      </c>
      <c r="L9" s="36">
        <v>32204</v>
      </c>
      <c r="M9" s="36">
        <v>32204</v>
      </c>
      <c r="N9" s="70">
        <v>31901</v>
      </c>
      <c r="O9" s="46">
        <f t="shared" si="0"/>
        <v>1.8765294117647058</v>
      </c>
      <c r="P9">
        <v>100</v>
      </c>
      <c r="U9" s="38">
        <v>50</v>
      </c>
      <c r="W9" s="70">
        <v>6100</v>
      </c>
      <c r="X9" s="70">
        <v>8644</v>
      </c>
      <c r="AD9">
        <v>50</v>
      </c>
      <c r="AJ9" s="89">
        <f t="shared" si="2"/>
        <v>0</v>
      </c>
      <c r="AT9" t="s">
        <v>860</v>
      </c>
    </row>
    <row r="10" spans="1:46" ht="15" x14ac:dyDescent="0.25">
      <c r="B10" s="25" t="s">
        <v>108</v>
      </c>
      <c r="C10" s="25" t="s">
        <v>138</v>
      </c>
      <c r="D10" s="29">
        <v>41667</v>
      </c>
      <c r="E10" s="29">
        <v>41820</v>
      </c>
      <c r="F10" s="8">
        <v>2014</v>
      </c>
      <c r="G10" s="25" t="s">
        <v>99</v>
      </c>
      <c r="H10" s="9" t="s">
        <v>175</v>
      </c>
      <c r="I10" s="25" t="s">
        <v>686</v>
      </c>
      <c r="J10" s="25" t="s">
        <v>356</v>
      </c>
      <c r="K10" s="70">
        <v>27376</v>
      </c>
      <c r="L10" s="36">
        <v>125220</v>
      </c>
      <c r="M10" s="36">
        <v>125220</v>
      </c>
      <c r="N10" s="70">
        <v>84652</v>
      </c>
      <c r="O10" s="46">
        <f t="shared" si="0"/>
        <v>3.0921975452951491</v>
      </c>
      <c r="P10">
        <v>100</v>
      </c>
      <c r="Q10" s="88">
        <v>27376</v>
      </c>
      <c r="S10" s="88">
        <v>27376</v>
      </c>
      <c r="T10" s="87" t="s">
        <v>45</v>
      </c>
      <c r="U10" s="38">
        <v>50</v>
      </c>
      <c r="V10" s="88">
        <v>27376</v>
      </c>
      <c r="W10" s="70">
        <v>7264</v>
      </c>
      <c r="X10" s="70">
        <v>3944</v>
      </c>
      <c r="Y10">
        <f t="shared" si="1"/>
        <v>0.1440677966101695</v>
      </c>
      <c r="AB10" s="38">
        <v>300</v>
      </c>
      <c r="AJ10" s="89">
        <f t="shared" si="2"/>
        <v>0</v>
      </c>
      <c r="AT10" t="s">
        <v>861</v>
      </c>
    </row>
    <row r="11" spans="1:46" ht="15" x14ac:dyDescent="0.25">
      <c r="B11" s="25" t="s">
        <v>484</v>
      </c>
      <c r="C11" s="25" t="s">
        <v>229</v>
      </c>
      <c r="D11" s="29">
        <v>41669</v>
      </c>
      <c r="E11" s="29">
        <v>41728</v>
      </c>
      <c r="F11" s="8">
        <v>2014</v>
      </c>
      <c r="G11" s="25" t="s">
        <v>232</v>
      </c>
      <c r="H11" s="9" t="s">
        <v>169</v>
      </c>
      <c r="I11" s="25" t="s">
        <v>687</v>
      </c>
      <c r="J11" s="25" t="s">
        <v>356</v>
      </c>
      <c r="K11" s="33">
        <v>980</v>
      </c>
      <c r="L11" s="36">
        <v>138746</v>
      </c>
      <c r="M11" s="36">
        <v>138746</v>
      </c>
      <c r="N11" s="70">
        <v>136218</v>
      </c>
      <c r="O11" s="46">
        <f t="shared" si="0"/>
        <v>138.99795918367346</v>
      </c>
      <c r="P11">
        <v>100</v>
      </c>
      <c r="Q11" s="88"/>
      <c r="R11" s="38">
        <v>930</v>
      </c>
      <c r="S11" s="38">
        <v>930</v>
      </c>
      <c r="W11" s="70">
        <v>14527</v>
      </c>
      <c r="X11" s="70">
        <v>15624</v>
      </c>
      <c r="Y11">
        <f t="shared" si="1"/>
        <v>16.8</v>
      </c>
      <c r="AB11" s="38">
        <v>10</v>
      </c>
      <c r="AJ11" s="89">
        <f t="shared" si="2"/>
        <v>0</v>
      </c>
      <c r="AT11" t="s">
        <v>862</v>
      </c>
    </row>
    <row r="12" spans="1:46" ht="15" x14ac:dyDescent="0.25">
      <c r="B12" s="25" t="s">
        <v>69</v>
      </c>
      <c r="C12" s="25" t="s">
        <v>138</v>
      </c>
      <c r="D12" s="29">
        <v>41670</v>
      </c>
      <c r="E12" s="29">
        <v>41759</v>
      </c>
      <c r="F12" s="8">
        <v>2014</v>
      </c>
      <c r="G12" s="25" t="s">
        <v>513</v>
      </c>
      <c r="H12" s="9" t="s">
        <v>240</v>
      </c>
      <c r="I12" s="25" t="s">
        <v>688</v>
      </c>
      <c r="J12" s="25" t="s">
        <v>356</v>
      </c>
      <c r="K12" s="33">
        <v>1600000</v>
      </c>
      <c r="L12" s="36">
        <v>120982</v>
      </c>
      <c r="M12" s="36">
        <v>120982</v>
      </c>
      <c r="N12" s="70">
        <v>111530</v>
      </c>
      <c r="O12" s="46">
        <f t="shared" si="0"/>
        <v>6.9706249999999997E-2</v>
      </c>
      <c r="P12">
        <v>100</v>
      </c>
      <c r="U12" s="38">
        <v>1175</v>
      </c>
      <c r="AB12" s="38">
        <v>825</v>
      </c>
      <c r="AJ12" s="89">
        <f t="shared" si="2"/>
        <v>0</v>
      </c>
      <c r="AT12" t="s">
        <v>863</v>
      </c>
    </row>
    <row r="13" spans="1:46" ht="15" x14ac:dyDescent="0.25">
      <c r="B13" s="25" t="s">
        <v>72</v>
      </c>
      <c r="C13" s="25" t="s">
        <v>138</v>
      </c>
      <c r="D13" s="29">
        <v>41670</v>
      </c>
      <c r="E13" s="29">
        <v>41789</v>
      </c>
      <c r="F13" s="8">
        <v>2014</v>
      </c>
      <c r="G13" s="25" t="s">
        <v>125</v>
      </c>
      <c r="H13" s="9" t="s">
        <v>167</v>
      </c>
      <c r="I13" s="25" t="s">
        <v>689</v>
      </c>
      <c r="J13" s="25" t="s">
        <v>356</v>
      </c>
      <c r="K13" s="33">
        <v>2000</v>
      </c>
      <c r="L13" s="36">
        <v>180676</v>
      </c>
      <c r="M13" s="36">
        <v>180676</v>
      </c>
      <c r="N13" s="70">
        <v>169645</v>
      </c>
      <c r="O13" s="46">
        <f t="shared" si="0"/>
        <v>84.822500000000005</v>
      </c>
      <c r="P13">
        <v>100</v>
      </c>
      <c r="R13" s="36">
        <v>2000</v>
      </c>
      <c r="S13" s="36">
        <v>2000</v>
      </c>
      <c r="W13" s="70">
        <v>24180</v>
      </c>
      <c r="X13" s="70">
        <v>22514</v>
      </c>
      <c r="Y13">
        <f t="shared" si="1"/>
        <v>11.257</v>
      </c>
      <c r="Z13" s="38">
        <v>2000</v>
      </c>
      <c r="AB13" s="38">
        <v>30</v>
      </c>
      <c r="AE13" s="38">
        <v>800</v>
      </c>
      <c r="AJ13" s="89">
        <f t="shared" si="2"/>
        <v>2000</v>
      </c>
      <c r="AT13" t="s">
        <v>864</v>
      </c>
    </row>
    <row r="14" spans="1:46" ht="15" x14ac:dyDescent="0.25">
      <c r="B14" s="25" t="s">
        <v>663</v>
      </c>
      <c r="C14" s="25" t="s">
        <v>135</v>
      </c>
      <c r="D14" s="29">
        <v>41673</v>
      </c>
      <c r="E14" s="29">
        <v>41762</v>
      </c>
      <c r="F14" s="8">
        <v>2014</v>
      </c>
      <c r="G14" s="25" t="s">
        <v>233</v>
      </c>
      <c r="H14" s="9" t="s">
        <v>175</v>
      </c>
      <c r="I14" s="25" t="s">
        <v>690</v>
      </c>
      <c r="J14" s="25" t="s">
        <v>356</v>
      </c>
      <c r="K14" s="33">
        <v>25000</v>
      </c>
      <c r="L14" s="36">
        <v>273285</v>
      </c>
      <c r="M14" s="36">
        <v>273285</v>
      </c>
      <c r="N14" s="70">
        <v>273284</v>
      </c>
      <c r="O14" s="46">
        <f t="shared" si="0"/>
        <v>10.93136</v>
      </c>
      <c r="P14">
        <v>100</v>
      </c>
      <c r="AB14" s="38">
        <v>400</v>
      </c>
      <c r="AJ14" s="89">
        <f t="shared" si="2"/>
        <v>0</v>
      </c>
      <c r="AT14" t="s">
        <v>865</v>
      </c>
    </row>
    <row r="15" spans="1:46" ht="15" x14ac:dyDescent="0.25">
      <c r="B15" s="25" t="s">
        <v>66</v>
      </c>
      <c r="C15" s="25" t="s">
        <v>138</v>
      </c>
      <c r="D15" s="29">
        <v>41675</v>
      </c>
      <c r="E15" s="29">
        <v>41851</v>
      </c>
      <c r="F15" s="8">
        <v>2014</v>
      </c>
      <c r="G15" s="25" t="s">
        <v>866</v>
      </c>
      <c r="H15" s="9" t="s">
        <v>240</v>
      </c>
      <c r="I15" s="25" t="s">
        <v>691</v>
      </c>
      <c r="J15" s="25" t="s">
        <v>356</v>
      </c>
      <c r="K15" s="33">
        <v>1200000</v>
      </c>
      <c r="L15" s="36">
        <v>227020</v>
      </c>
      <c r="M15" s="36">
        <v>227020</v>
      </c>
      <c r="N15" s="70">
        <v>191463</v>
      </c>
      <c r="O15" s="46">
        <f t="shared" si="0"/>
        <v>0.15955250000000001</v>
      </c>
      <c r="P15">
        <v>100</v>
      </c>
      <c r="Q15" s="38">
        <v>15000</v>
      </c>
      <c r="R15" s="38">
        <v>15000</v>
      </c>
      <c r="S15" s="38">
        <v>15000</v>
      </c>
      <c r="U15" s="38">
        <v>500</v>
      </c>
      <c r="W15" s="70">
        <v>90716</v>
      </c>
      <c r="X15" s="70">
        <v>74991</v>
      </c>
      <c r="Y15">
        <f t="shared" si="1"/>
        <v>4.9993999999999996</v>
      </c>
      <c r="AA15" s="88">
        <v>333504</v>
      </c>
      <c r="AC15">
        <v>350</v>
      </c>
      <c r="AJ15" s="89">
        <f t="shared" si="2"/>
        <v>333504</v>
      </c>
      <c r="AK15" s="70">
        <v>11853</v>
      </c>
      <c r="AL15" s="70">
        <v>7066</v>
      </c>
      <c r="AT15" t="s">
        <v>867</v>
      </c>
    </row>
    <row r="16" spans="1:46" ht="15" x14ac:dyDescent="0.25">
      <c r="B16" s="25" t="s">
        <v>75</v>
      </c>
      <c r="C16" s="25" t="s">
        <v>138</v>
      </c>
      <c r="D16" s="29">
        <v>41676</v>
      </c>
      <c r="E16" s="29">
        <v>41790</v>
      </c>
      <c r="F16" s="8">
        <v>2014</v>
      </c>
      <c r="G16" s="25" t="s">
        <v>3</v>
      </c>
      <c r="H16" s="9" t="s">
        <v>167</v>
      </c>
      <c r="I16" s="25" t="s">
        <v>692</v>
      </c>
      <c r="J16" s="25" t="s">
        <v>356</v>
      </c>
      <c r="K16" s="33">
        <v>4435</v>
      </c>
      <c r="L16" s="36">
        <v>69342</v>
      </c>
      <c r="M16" s="36">
        <v>69342</v>
      </c>
      <c r="N16" s="70">
        <v>50946</v>
      </c>
      <c r="O16" s="46">
        <f t="shared" si="0"/>
        <v>11.487260428410371</v>
      </c>
      <c r="P16">
        <v>100</v>
      </c>
      <c r="Q16" s="88">
        <v>4435</v>
      </c>
      <c r="R16" s="88">
        <v>4435</v>
      </c>
      <c r="S16" s="88">
        <v>4435</v>
      </c>
      <c r="U16" s="88">
        <v>32</v>
      </c>
      <c r="W16" s="70">
        <v>42068</v>
      </c>
      <c r="X16" s="70">
        <v>32125</v>
      </c>
      <c r="Y16">
        <f t="shared" si="1"/>
        <v>7.2435174746335962</v>
      </c>
      <c r="AE16" s="38">
        <v>887</v>
      </c>
      <c r="AJ16" s="89">
        <f t="shared" si="2"/>
        <v>0</v>
      </c>
      <c r="AT16" t="s">
        <v>868</v>
      </c>
    </row>
    <row r="17" spans="2:46" ht="15" x14ac:dyDescent="0.25">
      <c r="B17" s="25" t="s">
        <v>12</v>
      </c>
      <c r="C17" s="25" t="s">
        <v>229</v>
      </c>
      <c r="D17" s="29">
        <v>41677</v>
      </c>
      <c r="E17" s="29">
        <v>41766</v>
      </c>
      <c r="F17" s="8">
        <v>2014</v>
      </c>
      <c r="G17" s="25" t="s">
        <v>232</v>
      </c>
      <c r="H17" s="9" t="s">
        <v>169</v>
      </c>
      <c r="I17" s="25" t="s">
        <v>693</v>
      </c>
      <c r="J17" s="25" t="s">
        <v>356</v>
      </c>
      <c r="K17" s="33">
        <v>3000</v>
      </c>
      <c r="L17" s="36">
        <v>56536</v>
      </c>
      <c r="M17" s="70">
        <v>56536</v>
      </c>
      <c r="N17" s="70">
        <v>56536</v>
      </c>
      <c r="O17" s="46">
        <f t="shared" si="0"/>
        <v>18.845333333333333</v>
      </c>
      <c r="P17">
        <v>100</v>
      </c>
      <c r="AB17" s="38">
        <v>205</v>
      </c>
      <c r="AJ17" s="89">
        <f t="shared" si="2"/>
        <v>0</v>
      </c>
      <c r="AK17" s="70">
        <v>5124</v>
      </c>
      <c r="AL17" s="70">
        <v>4788</v>
      </c>
      <c r="AT17" t="s">
        <v>869</v>
      </c>
    </row>
    <row r="18" spans="2:46" ht="15" x14ac:dyDescent="0.25">
      <c r="B18" s="25" t="s">
        <v>66</v>
      </c>
      <c r="C18" s="25" t="s">
        <v>138</v>
      </c>
      <c r="D18" s="29">
        <v>41680</v>
      </c>
      <c r="E18" s="29">
        <v>42094</v>
      </c>
      <c r="F18" s="8">
        <v>2014</v>
      </c>
      <c r="G18" s="25" t="s">
        <v>99</v>
      </c>
      <c r="H18" s="9" t="s">
        <v>175</v>
      </c>
      <c r="I18" s="25" t="s">
        <v>694</v>
      </c>
      <c r="J18" s="25" t="s">
        <v>357</v>
      </c>
      <c r="K18" s="33">
        <v>25000</v>
      </c>
      <c r="L18" s="36">
        <v>2364704</v>
      </c>
      <c r="M18" s="86">
        <v>797860</v>
      </c>
      <c r="N18" s="86">
        <v>559875</v>
      </c>
      <c r="O18" s="46">
        <f t="shared" si="0"/>
        <v>22.395</v>
      </c>
      <c r="P18">
        <v>25</v>
      </c>
      <c r="Q18" s="36">
        <v>25000</v>
      </c>
      <c r="R18" s="36">
        <v>25000</v>
      </c>
      <c r="S18" s="36">
        <v>25000</v>
      </c>
      <c r="T18" s="87" t="s">
        <v>45</v>
      </c>
      <c r="U18" s="36">
        <v>120</v>
      </c>
      <c r="V18" s="36">
        <v>7200</v>
      </c>
      <c r="W18" s="86">
        <v>729972</v>
      </c>
      <c r="X18" s="86">
        <v>58342</v>
      </c>
      <c r="Y18">
        <f t="shared" si="1"/>
        <v>2.3336800000000002</v>
      </c>
      <c r="Z18" s="38">
        <v>15000</v>
      </c>
      <c r="AA18" s="38">
        <v>8000</v>
      </c>
      <c r="AB18" s="38">
        <v>240</v>
      </c>
      <c r="AE18" s="38">
        <v>10000</v>
      </c>
      <c r="AH18">
        <v>186</v>
      </c>
      <c r="AJ18" s="89">
        <f t="shared" si="2"/>
        <v>23186</v>
      </c>
      <c r="AK18" s="86">
        <v>107143</v>
      </c>
      <c r="AT18" t="s">
        <v>870</v>
      </c>
    </row>
    <row r="19" spans="2:46" ht="15" x14ac:dyDescent="0.25">
      <c r="B19" s="25" t="s">
        <v>664</v>
      </c>
      <c r="C19" s="25" t="s">
        <v>229</v>
      </c>
      <c r="D19" s="29">
        <v>41681</v>
      </c>
      <c r="E19" s="29">
        <v>41770</v>
      </c>
      <c r="F19" s="8">
        <v>2014</v>
      </c>
      <c r="G19" s="25" t="s">
        <v>232</v>
      </c>
      <c r="H19" s="9" t="s">
        <v>169</v>
      </c>
      <c r="I19" s="25" t="s">
        <v>695</v>
      </c>
      <c r="J19" s="25" t="s">
        <v>356</v>
      </c>
      <c r="K19" s="33">
        <v>4500</v>
      </c>
      <c r="L19" s="36">
        <v>191864</v>
      </c>
      <c r="M19" s="36">
        <v>191864</v>
      </c>
      <c r="N19" s="86">
        <v>188949</v>
      </c>
      <c r="O19" s="46">
        <f t="shared" si="0"/>
        <v>41.988666666666667</v>
      </c>
      <c r="P19">
        <v>100</v>
      </c>
      <c r="Z19" s="38">
        <v>4500</v>
      </c>
      <c r="AB19" s="38">
        <v>600</v>
      </c>
      <c r="AJ19" s="89">
        <f t="shared" si="2"/>
        <v>4500</v>
      </c>
      <c r="AT19" t="s">
        <v>871</v>
      </c>
    </row>
    <row r="20" spans="2:46" ht="15" x14ac:dyDescent="0.25">
      <c r="B20" s="25" t="s">
        <v>0</v>
      </c>
      <c r="C20" s="25" t="s">
        <v>138</v>
      </c>
      <c r="D20" s="29">
        <v>41681</v>
      </c>
      <c r="E20" s="29">
        <v>41831</v>
      </c>
      <c r="F20" s="8">
        <v>2014</v>
      </c>
      <c r="G20" s="25" t="s">
        <v>99</v>
      </c>
      <c r="H20" s="9" t="s">
        <v>175</v>
      </c>
      <c r="I20" s="25" t="s">
        <v>696</v>
      </c>
      <c r="J20" s="25" t="s">
        <v>356</v>
      </c>
      <c r="K20" s="33">
        <v>10555</v>
      </c>
      <c r="L20" s="36">
        <v>140756</v>
      </c>
      <c r="M20" s="36">
        <v>140756</v>
      </c>
      <c r="N20" s="86">
        <v>130656</v>
      </c>
      <c r="O20" s="46">
        <f t="shared" si="0"/>
        <v>12.378588346755093</v>
      </c>
      <c r="P20">
        <v>100</v>
      </c>
      <c r="Q20" s="38">
        <v>10555</v>
      </c>
      <c r="R20" s="38">
        <v>10555</v>
      </c>
      <c r="S20" s="38">
        <v>10555</v>
      </c>
      <c r="T20" s="87" t="s">
        <v>45</v>
      </c>
      <c r="U20" s="38">
        <v>50</v>
      </c>
      <c r="V20" s="38">
        <v>10555</v>
      </c>
      <c r="W20" s="86">
        <v>41963</v>
      </c>
      <c r="X20" s="86">
        <v>41728</v>
      </c>
      <c r="Y20">
        <f t="shared" si="1"/>
        <v>3.953387020369493</v>
      </c>
      <c r="AA20" s="38">
        <v>10040</v>
      </c>
      <c r="AB20" s="38">
        <v>100</v>
      </c>
      <c r="AC20">
        <v>25</v>
      </c>
      <c r="AD20">
        <v>25</v>
      </c>
      <c r="AE20" s="38">
        <v>3000</v>
      </c>
      <c r="AJ20" s="89">
        <f t="shared" si="2"/>
        <v>10040</v>
      </c>
      <c r="AK20" s="86">
        <v>1402</v>
      </c>
      <c r="AL20" s="86">
        <v>2224</v>
      </c>
      <c r="AT20" t="s">
        <v>872</v>
      </c>
    </row>
    <row r="21" spans="2:46" ht="15" x14ac:dyDescent="0.25">
      <c r="B21" s="25" t="s">
        <v>64</v>
      </c>
      <c r="C21" s="21" t="s">
        <v>138</v>
      </c>
      <c r="D21" s="29">
        <v>41688</v>
      </c>
      <c r="E21" s="29">
        <v>41838</v>
      </c>
      <c r="F21" s="8">
        <v>2014</v>
      </c>
      <c r="G21" s="25" t="s">
        <v>3</v>
      </c>
      <c r="H21" s="9" t="s">
        <v>167</v>
      </c>
      <c r="I21" s="25" t="s">
        <v>697</v>
      </c>
      <c r="J21" s="25" t="s">
        <v>356</v>
      </c>
      <c r="K21" s="33">
        <v>9678</v>
      </c>
      <c r="L21" s="36">
        <v>263518</v>
      </c>
      <c r="M21" s="36">
        <v>263518</v>
      </c>
      <c r="N21" s="86">
        <v>235034</v>
      </c>
      <c r="O21" s="46">
        <f t="shared" si="0"/>
        <v>24.28538954329407</v>
      </c>
      <c r="P21">
        <v>100</v>
      </c>
      <c r="Q21" s="36">
        <v>9678</v>
      </c>
      <c r="S21" s="36">
        <v>9678</v>
      </c>
      <c r="U21" s="36">
        <v>75</v>
      </c>
      <c r="V21" s="36">
        <v>9678</v>
      </c>
      <c r="W21" s="86">
        <v>56510</v>
      </c>
      <c r="X21" s="86">
        <v>52812</v>
      </c>
      <c r="Y21">
        <f t="shared" si="1"/>
        <v>5.4569125852448854</v>
      </c>
      <c r="Z21" s="38">
        <v>7000</v>
      </c>
      <c r="AB21" s="38">
        <v>100</v>
      </c>
      <c r="AC21" t="s">
        <v>45</v>
      </c>
      <c r="AI21" t="s">
        <v>45</v>
      </c>
      <c r="AJ21" s="89">
        <f t="shared" si="2"/>
        <v>7000</v>
      </c>
      <c r="AT21" t="s">
        <v>873</v>
      </c>
    </row>
    <row r="22" spans="2:46" ht="15" x14ac:dyDescent="0.25">
      <c r="B22" s="25" t="s">
        <v>100</v>
      </c>
      <c r="C22" s="25" t="s">
        <v>138</v>
      </c>
      <c r="D22" s="29">
        <v>41689</v>
      </c>
      <c r="E22" s="29">
        <v>41778</v>
      </c>
      <c r="F22" s="8">
        <v>2014</v>
      </c>
      <c r="G22" s="25" t="s">
        <v>125</v>
      </c>
      <c r="H22" s="9" t="s">
        <v>167</v>
      </c>
      <c r="I22" s="25" t="s">
        <v>698</v>
      </c>
      <c r="J22" s="25" t="s">
        <v>356</v>
      </c>
      <c r="K22" s="33">
        <v>1500</v>
      </c>
      <c r="L22" s="36">
        <v>120783</v>
      </c>
      <c r="M22" s="36">
        <v>120783</v>
      </c>
      <c r="N22" s="86">
        <v>108550</v>
      </c>
      <c r="O22" s="46">
        <f t="shared" si="0"/>
        <v>72.36666666666666</v>
      </c>
      <c r="P22">
        <v>100</v>
      </c>
      <c r="Q22" s="38">
        <v>6600</v>
      </c>
      <c r="R22" s="38">
        <v>1740</v>
      </c>
      <c r="S22" s="38">
        <v>6600</v>
      </c>
      <c r="V22" s="38">
        <v>12500</v>
      </c>
      <c r="W22" s="86">
        <v>5292</v>
      </c>
      <c r="Z22" s="38">
        <v>12500</v>
      </c>
      <c r="AB22" s="38">
        <v>250</v>
      </c>
      <c r="AJ22" s="89">
        <f t="shared" si="2"/>
        <v>12500</v>
      </c>
      <c r="AK22" s="86">
        <v>1172</v>
      </c>
      <c r="AT22" t="s">
        <v>874</v>
      </c>
    </row>
    <row r="23" spans="2:46" ht="15" x14ac:dyDescent="0.25">
      <c r="B23" s="25" t="s">
        <v>103</v>
      </c>
      <c r="C23" s="25" t="s">
        <v>136</v>
      </c>
      <c r="D23" s="29">
        <v>41689</v>
      </c>
      <c r="E23" s="29">
        <v>41839</v>
      </c>
      <c r="F23" s="8">
        <v>2014</v>
      </c>
      <c r="G23" s="25" t="s">
        <v>3</v>
      </c>
      <c r="H23" s="9" t="s">
        <v>167</v>
      </c>
      <c r="I23" s="25" t="s">
        <v>699</v>
      </c>
      <c r="J23" s="25" t="s">
        <v>356</v>
      </c>
      <c r="K23" s="33">
        <v>5000</v>
      </c>
      <c r="L23" s="36">
        <v>331399</v>
      </c>
      <c r="M23" s="36">
        <v>331399</v>
      </c>
      <c r="N23" s="86">
        <v>294851</v>
      </c>
      <c r="O23" s="46">
        <f t="shared" si="0"/>
        <v>58.970199999999998</v>
      </c>
      <c r="P23">
        <v>100</v>
      </c>
      <c r="Q23" s="38">
        <v>2500</v>
      </c>
      <c r="S23" s="38">
        <v>2500</v>
      </c>
      <c r="V23" s="38">
        <v>2500</v>
      </c>
      <c r="AC23" t="s">
        <v>45</v>
      </c>
      <c r="AJ23" s="89">
        <f t="shared" si="2"/>
        <v>0</v>
      </c>
      <c r="AK23" s="86"/>
      <c r="AT23" t="s">
        <v>875</v>
      </c>
    </row>
    <row r="24" spans="2:46" ht="15" x14ac:dyDescent="0.25">
      <c r="B24" s="25" t="s">
        <v>13</v>
      </c>
      <c r="C24" s="25" t="s">
        <v>138</v>
      </c>
      <c r="D24" s="29">
        <v>41695</v>
      </c>
      <c r="E24" s="29">
        <v>41784</v>
      </c>
      <c r="F24" s="8">
        <v>2014</v>
      </c>
      <c r="G24" s="25" t="s">
        <v>99</v>
      </c>
      <c r="H24" s="9" t="s">
        <v>175</v>
      </c>
      <c r="I24" s="25" t="s">
        <v>700</v>
      </c>
      <c r="J24" s="25" t="s">
        <v>356</v>
      </c>
      <c r="K24" s="33">
        <v>15000</v>
      </c>
      <c r="L24" s="36">
        <v>264836</v>
      </c>
      <c r="M24" s="36">
        <v>264836</v>
      </c>
      <c r="N24" s="86">
        <v>107949</v>
      </c>
      <c r="O24" s="46">
        <f t="shared" si="0"/>
        <v>7.1966000000000001</v>
      </c>
      <c r="P24">
        <v>100</v>
      </c>
      <c r="Q24" s="36">
        <v>15000</v>
      </c>
      <c r="R24" s="36">
        <v>15000</v>
      </c>
      <c r="S24" s="36">
        <v>15000</v>
      </c>
      <c r="T24" t="s">
        <v>45</v>
      </c>
      <c r="U24" s="36">
        <v>30</v>
      </c>
      <c r="V24" s="36">
        <v>15000</v>
      </c>
      <c r="W24" s="86">
        <v>18600</v>
      </c>
      <c r="X24" s="86">
        <v>14848</v>
      </c>
      <c r="Y24">
        <f t="shared" si="1"/>
        <v>0.98986666666666667</v>
      </c>
      <c r="Z24" s="38">
        <v>10174</v>
      </c>
      <c r="AB24" s="38">
        <v>250</v>
      </c>
      <c r="AJ24" s="89">
        <f t="shared" si="2"/>
        <v>10174</v>
      </c>
      <c r="AK24" s="86">
        <v>10800</v>
      </c>
      <c r="AL24">
        <v>8326</v>
      </c>
      <c r="AT24" t="s">
        <v>876</v>
      </c>
    </row>
    <row r="25" spans="2:46" ht="15" x14ac:dyDescent="0.25">
      <c r="B25" s="25" t="s">
        <v>665</v>
      </c>
      <c r="C25" s="25" t="s">
        <v>136</v>
      </c>
      <c r="D25" s="29">
        <v>41695</v>
      </c>
      <c r="E25" s="29">
        <v>41829</v>
      </c>
      <c r="F25" s="8">
        <v>2014</v>
      </c>
      <c r="G25" s="25" t="s">
        <v>233</v>
      </c>
      <c r="H25" s="9" t="s">
        <v>175</v>
      </c>
      <c r="I25" s="25" t="s">
        <v>701</v>
      </c>
      <c r="J25" s="25" t="s">
        <v>356</v>
      </c>
      <c r="K25" s="33">
        <v>1000</v>
      </c>
      <c r="L25" s="36">
        <v>63852</v>
      </c>
      <c r="M25" s="36">
        <v>63852</v>
      </c>
      <c r="N25" s="86">
        <v>40021</v>
      </c>
      <c r="O25" s="46">
        <f t="shared" si="0"/>
        <v>40.021000000000001</v>
      </c>
      <c r="P25">
        <v>100</v>
      </c>
      <c r="U25" s="38">
        <v>25</v>
      </c>
      <c r="AB25" s="38">
        <v>1225</v>
      </c>
      <c r="AJ25" s="89">
        <f t="shared" si="2"/>
        <v>0</v>
      </c>
      <c r="AK25" s="86">
        <v>12243</v>
      </c>
      <c r="AL25" s="86">
        <v>6538</v>
      </c>
      <c r="AT25" t="s">
        <v>877</v>
      </c>
    </row>
    <row r="26" spans="2:46" ht="15" x14ac:dyDescent="0.25">
      <c r="B26" s="25" t="s">
        <v>41</v>
      </c>
      <c r="C26" s="25" t="s">
        <v>134</v>
      </c>
      <c r="D26" s="29">
        <v>41698</v>
      </c>
      <c r="E26" s="29">
        <v>41757</v>
      </c>
      <c r="F26" s="8">
        <v>2014</v>
      </c>
      <c r="G26" s="25" t="s">
        <v>673</v>
      </c>
      <c r="H26" s="9" t="s">
        <v>149</v>
      </c>
      <c r="I26" s="25" t="s">
        <v>702</v>
      </c>
      <c r="J26" s="25" t="s">
        <v>356</v>
      </c>
      <c r="K26" s="33">
        <v>16500</v>
      </c>
      <c r="L26" s="36">
        <v>240127</v>
      </c>
      <c r="M26" s="36">
        <v>240127</v>
      </c>
      <c r="N26" s="86">
        <v>128473</v>
      </c>
      <c r="O26" s="46">
        <f t="shared" si="0"/>
        <v>7.786242424242424</v>
      </c>
      <c r="P26">
        <v>100</v>
      </c>
      <c r="Q26" s="36">
        <v>16500</v>
      </c>
      <c r="S26" s="36">
        <v>16500</v>
      </c>
      <c r="V26" s="38">
        <v>2000</v>
      </c>
      <c r="W26" s="86">
        <v>78769</v>
      </c>
      <c r="X26" s="86">
        <v>34783</v>
      </c>
      <c r="Y26">
        <f t="shared" si="1"/>
        <v>2.1080606060606062</v>
      </c>
      <c r="AH26">
        <v>2422</v>
      </c>
      <c r="AJ26" s="89">
        <f t="shared" si="2"/>
        <v>2422</v>
      </c>
      <c r="AT26" t="s">
        <v>877</v>
      </c>
    </row>
    <row r="27" spans="2:46" ht="15" x14ac:dyDescent="0.25">
      <c r="B27" s="25" t="s">
        <v>79</v>
      </c>
      <c r="C27" s="25" t="s">
        <v>229</v>
      </c>
      <c r="D27" s="29">
        <v>41705</v>
      </c>
      <c r="E27" s="29">
        <v>42094</v>
      </c>
      <c r="F27" s="8">
        <v>2014</v>
      </c>
      <c r="G27" s="25" t="s">
        <v>233</v>
      </c>
      <c r="H27" s="9" t="s">
        <v>175</v>
      </c>
      <c r="I27" s="25" t="s">
        <v>560</v>
      </c>
      <c r="J27" s="25" t="s">
        <v>357</v>
      </c>
      <c r="K27" s="86">
        <v>107750</v>
      </c>
      <c r="L27" s="36">
        <v>2294724</v>
      </c>
      <c r="M27" s="86">
        <v>1649798</v>
      </c>
      <c r="N27" s="86">
        <v>1276325</v>
      </c>
      <c r="O27" s="46">
        <f t="shared" si="0"/>
        <v>11.845243619489558</v>
      </c>
      <c r="P27" s="86">
        <v>72</v>
      </c>
      <c r="W27" s="86">
        <v>105250</v>
      </c>
      <c r="X27" s="86">
        <v>43796</v>
      </c>
      <c r="Z27" s="38">
        <v>5000</v>
      </c>
      <c r="AB27" s="38">
        <v>60000</v>
      </c>
      <c r="AJ27" s="89">
        <f t="shared" si="2"/>
        <v>5000</v>
      </c>
      <c r="AK27" s="86">
        <v>92500</v>
      </c>
      <c r="AL27" s="86">
        <v>89166</v>
      </c>
      <c r="AT27" t="s">
        <v>655</v>
      </c>
    </row>
    <row r="28" spans="2:46" ht="15" x14ac:dyDescent="0.25">
      <c r="B28" s="25" t="s">
        <v>666</v>
      </c>
      <c r="C28" s="25" t="s">
        <v>138</v>
      </c>
      <c r="D28" s="29">
        <v>41720</v>
      </c>
      <c r="E28" s="29">
        <v>41781</v>
      </c>
      <c r="F28" s="8">
        <v>2014</v>
      </c>
      <c r="G28" s="25" t="s">
        <v>3</v>
      </c>
      <c r="H28" s="9" t="s">
        <v>167</v>
      </c>
      <c r="I28" s="25" t="s">
        <v>703</v>
      </c>
      <c r="J28" s="25" t="s">
        <v>356</v>
      </c>
      <c r="K28" s="33">
        <v>3525</v>
      </c>
      <c r="L28" s="36">
        <v>165035</v>
      </c>
      <c r="M28" s="36">
        <v>165035</v>
      </c>
      <c r="N28" s="86">
        <v>142145</v>
      </c>
      <c r="O28" s="46">
        <f t="shared" si="0"/>
        <v>40.324822695035458</v>
      </c>
      <c r="P28">
        <v>100</v>
      </c>
      <c r="Q28" s="36">
        <v>3525</v>
      </c>
      <c r="S28" s="36">
        <v>3525</v>
      </c>
      <c r="T28" t="s">
        <v>45</v>
      </c>
      <c r="U28" s="36">
        <v>50</v>
      </c>
      <c r="V28" s="36">
        <v>3525</v>
      </c>
      <c r="X28" s="86">
        <v>13414</v>
      </c>
      <c r="Y28">
        <f t="shared" si="1"/>
        <v>3.8053900709219857</v>
      </c>
      <c r="Z28" s="36">
        <v>3525</v>
      </c>
      <c r="AB28" s="38">
        <v>75</v>
      </c>
      <c r="AD28" t="s">
        <v>45</v>
      </c>
      <c r="AJ28" s="89">
        <f t="shared" si="2"/>
        <v>3525</v>
      </c>
      <c r="AT28" t="s">
        <v>878</v>
      </c>
    </row>
    <row r="29" spans="2:46" ht="15" x14ac:dyDescent="0.25">
      <c r="B29" s="25" t="s">
        <v>69</v>
      </c>
      <c r="C29" s="25" t="s">
        <v>138</v>
      </c>
      <c r="D29" s="29">
        <v>41724</v>
      </c>
      <c r="E29" s="29">
        <v>42185</v>
      </c>
      <c r="F29" s="8">
        <v>2014</v>
      </c>
      <c r="G29" s="25" t="s">
        <v>148</v>
      </c>
      <c r="H29" s="9" t="s">
        <v>240</v>
      </c>
      <c r="I29" s="25" t="s">
        <v>704</v>
      </c>
      <c r="J29" s="25" t="s">
        <v>357</v>
      </c>
      <c r="K29" s="86">
        <v>11176026</v>
      </c>
      <c r="L29" s="36">
        <v>8752366</v>
      </c>
      <c r="M29" s="86">
        <v>2606656</v>
      </c>
      <c r="N29" s="86">
        <v>1426164</v>
      </c>
      <c r="O29" s="46">
        <f t="shared" si="0"/>
        <v>0.12760922352900753</v>
      </c>
      <c r="P29" s="86">
        <v>92</v>
      </c>
      <c r="V29" s="38">
        <v>710410</v>
      </c>
      <c r="W29" s="86">
        <v>137280</v>
      </c>
      <c r="X29" s="86">
        <v>12878</v>
      </c>
      <c r="Z29" s="38">
        <v>298045</v>
      </c>
      <c r="AJ29" s="89">
        <f t="shared" si="2"/>
        <v>298045</v>
      </c>
      <c r="AK29" s="86">
        <v>866680</v>
      </c>
      <c r="AL29" s="86">
        <v>52885</v>
      </c>
      <c r="AT29" t="s">
        <v>879</v>
      </c>
    </row>
    <row r="30" spans="2:46" ht="15" x14ac:dyDescent="0.25">
      <c r="B30" s="25" t="s">
        <v>76</v>
      </c>
      <c r="C30" s="25" t="s">
        <v>135</v>
      </c>
      <c r="D30" s="29">
        <v>41733</v>
      </c>
      <c r="E30" s="29">
        <v>41794</v>
      </c>
      <c r="F30" s="8">
        <v>2014</v>
      </c>
      <c r="G30" s="25" t="s">
        <v>99</v>
      </c>
      <c r="H30" s="9" t="s">
        <v>175</v>
      </c>
      <c r="I30" s="25" t="s">
        <v>705</v>
      </c>
      <c r="J30" s="25" t="s">
        <v>356</v>
      </c>
      <c r="K30" s="33">
        <v>6000</v>
      </c>
      <c r="L30" s="36">
        <v>162063</v>
      </c>
      <c r="M30" s="86">
        <v>133308</v>
      </c>
      <c r="N30" s="86">
        <v>133308</v>
      </c>
      <c r="O30" s="46">
        <f t="shared" si="0"/>
        <v>22.218</v>
      </c>
      <c r="R30" s="36">
        <v>6000</v>
      </c>
      <c r="S30" s="36">
        <v>6000</v>
      </c>
      <c r="U30" s="38">
        <v>60</v>
      </c>
      <c r="W30" s="86">
        <v>45011</v>
      </c>
      <c r="X30" s="86">
        <v>22388</v>
      </c>
      <c r="Y30">
        <f t="shared" si="1"/>
        <v>3.7313333333333332</v>
      </c>
      <c r="AJ30" s="89">
        <f t="shared" si="2"/>
        <v>0</v>
      </c>
      <c r="AK30" s="86">
        <v>1660</v>
      </c>
      <c r="AL30">
        <v>1582</v>
      </c>
      <c r="AT30" t="s">
        <v>880</v>
      </c>
    </row>
    <row r="31" spans="2:46" ht="15" x14ac:dyDescent="0.25">
      <c r="B31" s="26" t="s">
        <v>224</v>
      </c>
      <c r="C31" s="25" t="s">
        <v>138</v>
      </c>
      <c r="D31" s="29">
        <v>41735</v>
      </c>
      <c r="E31" s="29">
        <v>41826</v>
      </c>
      <c r="F31" s="8">
        <v>2014</v>
      </c>
      <c r="G31" s="25" t="s">
        <v>153</v>
      </c>
      <c r="H31" s="9" t="s">
        <v>241</v>
      </c>
      <c r="I31" s="25" t="s">
        <v>706</v>
      </c>
      <c r="J31" s="25" t="s">
        <v>356</v>
      </c>
      <c r="K31" s="33">
        <v>1995</v>
      </c>
      <c r="L31" s="36">
        <v>89559</v>
      </c>
      <c r="M31" s="36">
        <v>89559</v>
      </c>
      <c r="N31" s="86">
        <v>73547</v>
      </c>
      <c r="O31" s="46">
        <f t="shared" si="0"/>
        <v>36.865664160401003</v>
      </c>
      <c r="P31" s="86">
        <v>100</v>
      </c>
      <c r="Q31" s="36">
        <v>1995</v>
      </c>
      <c r="R31" s="36">
        <v>1995</v>
      </c>
      <c r="S31" s="36">
        <v>1995</v>
      </c>
      <c r="U31" s="36">
        <v>30</v>
      </c>
      <c r="W31" s="86">
        <v>12415</v>
      </c>
      <c r="X31" s="86">
        <v>13539</v>
      </c>
      <c r="Y31">
        <f t="shared" si="1"/>
        <v>6.7864661654135334</v>
      </c>
      <c r="AD31">
        <v>30</v>
      </c>
      <c r="AI31" t="s">
        <v>45</v>
      </c>
      <c r="AJ31" s="89">
        <f t="shared" si="2"/>
        <v>0</v>
      </c>
      <c r="AK31" s="86">
        <v>1107</v>
      </c>
      <c r="AT31" t="s">
        <v>881</v>
      </c>
    </row>
    <row r="32" spans="2:46" ht="15" x14ac:dyDescent="0.25">
      <c r="B32" s="25" t="s">
        <v>137</v>
      </c>
      <c r="C32" s="9" t="s">
        <v>136</v>
      </c>
      <c r="D32" s="29">
        <v>41735</v>
      </c>
      <c r="E32" s="29">
        <v>42100</v>
      </c>
      <c r="F32" s="8">
        <v>2014</v>
      </c>
      <c r="G32" s="25" t="s">
        <v>11</v>
      </c>
      <c r="H32" s="9" t="s">
        <v>149</v>
      </c>
      <c r="I32" s="25" t="s">
        <v>707</v>
      </c>
      <c r="J32" s="25" t="s">
        <v>357</v>
      </c>
      <c r="K32" s="33">
        <v>5000</v>
      </c>
      <c r="L32" s="36">
        <v>508844</v>
      </c>
      <c r="Q32" s="36">
        <v>5000</v>
      </c>
      <c r="S32" s="36">
        <v>5000</v>
      </c>
      <c r="U32" s="38">
        <v>20</v>
      </c>
      <c r="V32" s="36">
        <v>5000</v>
      </c>
      <c r="Z32" s="38">
        <v>4250</v>
      </c>
      <c r="AH32">
        <v>1000</v>
      </c>
      <c r="AJ32" s="89">
        <f t="shared" si="2"/>
        <v>5250</v>
      </c>
      <c r="AT32" t="s">
        <v>882</v>
      </c>
    </row>
    <row r="33" spans="2:46" ht="15" x14ac:dyDescent="0.25">
      <c r="B33" s="25" t="s">
        <v>157</v>
      </c>
      <c r="C33" s="25" t="s">
        <v>138</v>
      </c>
      <c r="D33" s="29">
        <v>41735</v>
      </c>
      <c r="E33" s="29">
        <v>42170</v>
      </c>
      <c r="F33" s="8">
        <v>2014</v>
      </c>
      <c r="G33" s="25" t="s">
        <v>148</v>
      </c>
      <c r="H33" s="9" t="s">
        <v>240</v>
      </c>
      <c r="I33" s="25" t="s">
        <v>708</v>
      </c>
      <c r="J33" s="25" t="s">
        <v>357</v>
      </c>
      <c r="K33" s="33">
        <v>6300000</v>
      </c>
      <c r="L33" s="86">
        <v>54330063</v>
      </c>
      <c r="M33" s="86">
        <v>48335148</v>
      </c>
      <c r="N33" s="86">
        <v>29312131</v>
      </c>
      <c r="O33" s="46">
        <f t="shared" si="0"/>
        <v>4.6527192063492064</v>
      </c>
      <c r="P33" s="86">
        <v>89</v>
      </c>
      <c r="T33" t="s">
        <v>45</v>
      </c>
      <c r="U33" s="38">
        <v>360</v>
      </c>
      <c r="W33" s="86">
        <v>4842577</v>
      </c>
      <c r="AC33">
        <v>1250</v>
      </c>
      <c r="AD33">
        <v>25</v>
      </c>
      <c r="AJ33" s="89">
        <f t="shared" si="2"/>
        <v>0</v>
      </c>
      <c r="AR33" t="s">
        <v>937</v>
      </c>
      <c r="AT33" t="s">
        <v>883</v>
      </c>
    </row>
    <row r="34" spans="2:46" ht="15" x14ac:dyDescent="0.25">
      <c r="B34" s="25" t="s">
        <v>667</v>
      </c>
      <c r="C34" s="25" t="s">
        <v>138</v>
      </c>
      <c r="D34" s="29">
        <v>41738</v>
      </c>
      <c r="E34" s="29">
        <v>42185</v>
      </c>
      <c r="F34" s="8">
        <v>2014</v>
      </c>
      <c r="G34" s="25" t="s">
        <v>148</v>
      </c>
      <c r="H34" s="9" t="s">
        <v>240</v>
      </c>
      <c r="I34" s="25" t="s">
        <v>709</v>
      </c>
      <c r="J34" s="25" t="s">
        <v>357</v>
      </c>
      <c r="K34" s="33">
        <v>4500000</v>
      </c>
      <c r="L34" s="86">
        <v>24464985</v>
      </c>
      <c r="M34" s="86">
        <v>21466220</v>
      </c>
      <c r="N34" s="86">
        <v>12407040</v>
      </c>
      <c r="O34" s="46">
        <f t="shared" si="0"/>
        <v>2.75712</v>
      </c>
      <c r="P34" s="86">
        <v>88</v>
      </c>
      <c r="U34" s="38">
        <v>4790</v>
      </c>
      <c r="Z34" s="38">
        <v>298045</v>
      </c>
      <c r="AC34" t="s">
        <v>45</v>
      </c>
      <c r="AD34" t="s">
        <v>45</v>
      </c>
      <c r="AH34">
        <v>937</v>
      </c>
      <c r="AJ34" s="89">
        <f t="shared" si="2"/>
        <v>298982</v>
      </c>
      <c r="AT34" t="s">
        <v>884</v>
      </c>
    </row>
    <row r="35" spans="2:46" ht="15" x14ac:dyDescent="0.25">
      <c r="B35" s="25" t="s">
        <v>126</v>
      </c>
      <c r="C35" s="25" t="s">
        <v>229</v>
      </c>
      <c r="D35" s="29">
        <v>41739</v>
      </c>
      <c r="E35" s="29">
        <v>41830</v>
      </c>
      <c r="F35" s="8">
        <v>2014</v>
      </c>
      <c r="G35" s="25" t="s">
        <v>125</v>
      </c>
      <c r="H35" s="9" t="s">
        <v>167</v>
      </c>
      <c r="I35" s="25" t="s">
        <v>710</v>
      </c>
      <c r="J35" s="25" t="s">
        <v>356</v>
      </c>
      <c r="K35" s="86">
        <v>2295</v>
      </c>
      <c r="L35" s="36">
        <v>91944</v>
      </c>
      <c r="M35" s="36">
        <v>91944</v>
      </c>
      <c r="N35" s="86">
        <v>90846</v>
      </c>
      <c r="O35" s="46">
        <f t="shared" si="0"/>
        <v>39.584313725490198</v>
      </c>
      <c r="P35" s="86">
        <v>100</v>
      </c>
      <c r="Q35" s="38">
        <v>795</v>
      </c>
      <c r="R35" s="38">
        <v>795</v>
      </c>
      <c r="S35" s="38">
        <v>795</v>
      </c>
      <c r="W35" s="86">
        <v>8417</v>
      </c>
      <c r="X35" s="86">
        <v>9121</v>
      </c>
      <c r="Y35">
        <f t="shared" si="1"/>
        <v>11.472955974842767</v>
      </c>
      <c r="AJ35" s="89">
        <f t="shared" si="2"/>
        <v>0</v>
      </c>
      <c r="AT35" t="s">
        <v>885</v>
      </c>
    </row>
    <row r="36" spans="2:46" ht="15" x14ac:dyDescent="0.25">
      <c r="B36" s="25" t="s">
        <v>78</v>
      </c>
      <c r="C36" s="25" t="s">
        <v>138</v>
      </c>
      <c r="D36" s="29">
        <v>41740</v>
      </c>
      <c r="E36" s="29">
        <v>41875</v>
      </c>
      <c r="F36" s="8">
        <v>2014</v>
      </c>
      <c r="G36" s="25" t="s">
        <v>148</v>
      </c>
      <c r="H36" s="9" t="s">
        <v>240</v>
      </c>
      <c r="I36" s="25" t="s">
        <v>711</v>
      </c>
      <c r="J36" s="25" t="s">
        <v>356</v>
      </c>
      <c r="K36" s="33">
        <v>1200000</v>
      </c>
      <c r="L36" s="36">
        <v>54848</v>
      </c>
      <c r="M36" s="36">
        <v>54848</v>
      </c>
      <c r="N36" s="86">
        <v>53627</v>
      </c>
      <c r="O36" s="46">
        <f t="shared" si="0"/>
        <v>4.4689166666666669E-2</v>
      </c>
      <c r="P36" s="86">
        <v>100</v>
      </c>
      <c r="U36" s="38">
        <v>150</v>
      </c>
      <c r="W36">
        <v>1000</v>
      </c>
      <c r="X36">
        <v>934</v>
      </c>
      <c r="AD36" t="s">
        <v>45</v>
      </c>
      <c r="AJ36" s="89">
        <f t="shared" si="2"/>
        <v>0</v>
      </c>
      <c r="AK36">
        <v>6000</v>
      </c>
      <c r="AL36" s="86">
        <v>4831</v>
      </c>
      <c r="AT36" t="s">
        <v>886</v>
      </c>
    </row>
    <row r="37" spans="2:46" ht="15" x14ac:dyDescent="0.25">
      <c r="B37" s="25" t="s">
        <v>668</v>
      </c>
      <c r="C37" s="25" t="s">
        <v>134</v>
      </c>
      <c r="D37" s="29">
        <v>41740</v>
      </c>
      <c r="E37" s="29">
        <v>42015</v>
      </c>
      <c r="F37" s="8">
        <v>2014</v>
      </c>
      <c r="G37" s="25" t="s">
        <v>3</v>
      </c>
      <c r="H37" s="9" t="s">
        <v>167</v>
      </c>
      <c r="I37" s="25" t="s">
        <v>712</v>
      </c>
      <c r="J37" s="25" t="s">
        <v>357</v>
      </c>
      <c r="K37" s="33">
        <v>66000</v>
      </c>
      <c r="L37" s="36">
        <v>684278</v>
      </c>
      <c r="M37" s="86">
        <v>617695</v>
      </c>
      <c r="N37" s="86">
        <v>394042</v>
      </c>
      <c r="O37" s="46">
        <f t="shared" si="0"/>
        <v>5.9703333333333335</v>
      </c>
      <c r="P37" s="86">
        <v>90</v>
      </c>
      <c r="U37" s="38">
        <v>20</v>
      </c>
      <c r="W37" s="86">
        <v>114504</v>
      </c>
      <c r="X37" s="86">
        <v>16109</v>
      </c>
      <c r="AA37" s="38">
        <v>10000</v>
      </c>
      <c r="AB37" s="38">
        <v>100</v>
      </c>
      <c r="AJ37" s="89">
        <f t="shared" si="2"/>
        <v>10000</v>
      </c>
      <c r="AK37">
        <v>710</v>
      </c>
      <c r="AL37">
        <v>703</v>
      </c>
      <c r="AT37" t="s">
        <v>887</v>
      </c>
    </row>
    <row r="38" spans="2:46" ht="15" x14ac:dyDescent="0.25">
      <c r="B38" s="25" t="s">
        <v>137</v>
      </c>
      <c r="C38" s="9" t="s">
        <v>136</v>
      </c>
      <c r="D38" s="29">
        <v>41743</v>
      </c>
      <c r="E38" s="29">
        <v>41863</v>
      </c>
      <c r="F38" s="8">
        <v>2014</v>
      </c>
      <c r="G38" s="25" t="s">
        <v>231</v>
      </c>
      <c r="H38" s="9" t="s">
        <v>145</v>
      </c>
      <c r="I38" s="25" t="s">
        <v>713</v>
      </c>
      <c r="J38" s="25" t="s">
        <v>356</v>
      </c>
      <c r="K38" s="33">
        <v>5000</v>
      </c>
      <c r="L38" s="36">
        <v>294089</v>
      </c>
      <c r="M38" s="36">
        <v>294089</v>
      </c>
      <c r="N38" s="86">
        <v>239663</v>
      </c>
      <c r="O38" s="46">
        <f t="shared" si="0"/>
        <v>47.932600000000001</v>
      </c>
      <c r="P38" s="86">
        <v>100</v>
      </c>
      <c r="Q38" s="38">
        <v>10638</v>
      </c>
      <c r="R38" s="38">
        <v>10638</v>
      </c>
      <c r="S38" s="38">
        <v>10638</v>
      </c>
      <c r="V38" s="38">
        <v>10638</v>
      </c>
      <c r="W38" s="86">
        <v>19582</v>
      </c>
      <c r="X38" s="86">
        <v>12757</v>
      </c>
      <c r="Y38">
        <f t="shared" si="1"/>
        <v>1.1991915773641662</v>
      </c>
      <c r="Z38" s="38">
        <v>4000</v>
      </c>
      <c r="AC38" t="s">
        <v>45</v>
      </c>
      <c r="AH38">
        <v>3800</v>
      </c>
      <c r="AJ38" s="89">
        <f t="shared" si="2"/>
        <v>7800</v>
      </c>
      <c r="AK38" s="86">
        <v>5341</v>
      </c>
      <c r="AL38" s="86">
        <v>4487</v>
      </c>
      <c r="AT38" t="s">
        <v>888</v>
      </c>
    </row>
    <row r="39" spans="2:46" ht="15" x14ac:dyDescent="0.25">
      <c r="B39" s="25" t="s">
        <v>73</v>
      </c>
      <c r="C39" s="25" t="s">
        <v>229</v>
      </c>
      <c r="D39" s="29">
        <v>41746</v>
      </c>
      <c r="E39" s="29">
        <v>41837</v>
      </c>
      <c r="F39" s="8">
        <v>2014</v>
      </c>
      <c r="G39" s="25" t="s">
        <v>125</v>
      </c>
      <c r="H39" s="9" t="s">
        <v>167</v>
      </c>
      <c r="I39" s="25" t="s">
        <v>714</v>
      </c>
      <c r="J39" s="25" t="s">
        <v>356</v>
      </c>
      <c r="K39" s="33">
        <v>1152</v>
      </c>
      <c r="L39" s="36">
        <v>88460</v>
      </c>
      <c r="M39" s="36">
        <v>88460</v>
      </c>
      <c r="N39" s="36">
        <v>88460</v>
      </c>
      <c r="O39" s="46">
        <f t="shared" si="0"/>
        <v>76.788194444444443</v>
      </c>
      <c r="P39" s="86">
        <v>100</v>
      </c>
      <c r="Q39" s="36">
        <v>3000</v>
      </c>
      <c r="R39" s="36">
        <v>3000</v>
      </c>
      <c r="S39" s="36">
        <v>3000</v>
      </c>
      <c r="V39" s="36">
        <v>3000</v>
      </c>
      <c r="W39" s="86">
        <v>4224</v>
      </c>
      <c r="X39" s="86">
        <v>3762</v>
      </c>
      <c r="Y39">
        <f t="shared" si="1"/>
        <v>1.254</v>
      </c>
      <c r="AJ39" s="89">
        <f t="shared" si="2"/>
        <v>0</v>
      </c>
      <c r="AT39" t="s">
        <v>888</v>
      </c>
    </row>
    <row r="40" spans="2:46" ht="15" x14ac:dyDescent="0.25">
      <c r="B40" s="26" t="s">
        <v>222</v>
      </c>
      <c r="C40" s="25" t="s">
        <v>138</v>
      </c>
      <c r="D40" s="29">
        <v>41747</v>
      </c>
      <c r="E40" s="29">
        <v>41838</v>
      </c>
      <c r="F40" s="8">
        <v>2014</v>
      </c>
      <c r="G40" s="25" t="s">
        <v>148</v>
      </c>
      <c r="H40" s="9" t="s">
        <v>240</v>
      </c>
      <c r="I40" s="25" t="s">
        <v>715</v>
      </c>
      <c r="J40" s="25" t="s">
        <v>356</v>
      </c>
      <c r="K40" s="33">
        <v>50000</v>
      </c>
      <c r="L40" s="36">
        <v>60950</v>
      </c>
      <c r="M40" s="36">
        <v>60950</v>
      </c>
      <c r="N40" s="86">
        <v>59919</v>
      </c>
      <c r="O40" s="46">
        <f t="shared" si="0"/>
        <v>1.19838</v>
      </c>
      <c r="P40">
        <v>100</v>
      </c>
      <c r="W40">
        <v>480</v>
      </c>
      <c r="X40" s="86">
        <v>2405</v>
      </c>
      <c r="AB40" s="38">
        <v>200</v>
      </c>
      <c r="AJ40" s="89">
        <f t="shared" si="2"/>
        <v>0</v>
      </c>
      <c r="AK40">
        <v>5000</v>
      </c>
      <c r="AL40" s="86">
        <v>5009</v>
      </c>
      <c r="AT40" t="s">
        <v>890</v>
      </c>
    </row>
    <row r="41" spans="2:46" ht="15" x14ac:dyDescent="0.25">
      <c r="B41" s="25" t="s">
        <v>59</v>
      </c>
      <c r="C41" s="25" t="s">
        <v>138</v>
      </c>
      <c r="D41" s="29">
        <v>41747</v>
      </c>
      <c r="E41" s="29">
        <v>41882</v>
      </c>
      <c r="F41" s="8">
        <v>2014</v>
      </c>
      <c r="G41" s="25" t="s">
        <v>148</v>
      </c>
      <c r="H41" s="9" t="s">
        <v>240</v>
      </c>
      <c r="I41" s="25" t="s">
        <v>716</v>
      </c>
      <c r="J41" s="25" t="s">
        <v>356</v>
      </c>
      <c r="K41" s="86">
        <v>1246797</v>
      </c>
      <c r="L41" s="36">
        <v>57715</v>
      </c>
      <c r="M41" s="36">
        <v>57715</v>
      </c>
      <c r="N41" s="86">
        <v>50132</v>
      </c>
      <c r="O41" s="46">
        <f t="shared" si="0"/>
        <v>4.0208630595036723E-2</v>
      </c>
      <c r="P41" s="86">
        <v>100</v>
      </c>
      <c r="U41" s="38">
        <v>200</v>
      </c>
      <c r="W41" s="86">
        <v>1700</v>
      </c>
      <c r="AB41" s="38">
        <v>200</v>
      </c>
      <c r="AJ41" s="89">
        <f t="shared" si="2"/>
        <v>0</v>
      </c>
      <c r="AK41">
        <v>6000</v>
      </c>
      <c r="AL41" s="86">
        <v>4831</v>
      </c>
      <c r="AT41" t="s">
        <v>889</v>
      </c>
    </row>
    <row r="42" spans="2:46" ht="15" x14ac:dyDescent="0.25">
      <c r="B42" s="25" t="s">
        <v>73</v>
      </c>
      <c r="C42" s="25" t="s">
        <v>229</v>
      </c>
      <c r="D42" s="29">
        <v>41749</v>
      </c>
      <c r="E42" s="29">
        <v>41840</v>
      </c>
      <c r="F42" s="8">
        <v>2014</v>
      </c>
      <c r="G42" s="25" t="s">
        <v>3</v>
      </c>
      <c r="H42" s="9" t="s">
        <v>167</v>
      </c>
      <c r="I42" s="25" t="s">
        <v>717</v>
      </c>
      <c r="J42" s="25" t="s">
        <v>356</v>
      </c>
      <c r="K42" s="33">
        <v>1032</v>
      </c>
      <c r="L42" s="36">
        <v>55847</v>
      </c>
      <c r="M42" s="36">
        <v>55847</v>
      </c>
      <c r="N42" s="36">
        <v>55847</v>
      </c>
      <c r="O42" s="46">
        <f t="shared" si="0"/>
        <v>54.115310077519382</v>
      </c>
      <c r="P42" s="86">
        <v>100</v>
      </c>
      <c r="Q42" s="36">
        <v>1032</v>
      </c>
      <c r="R42" s="38">
        <v>450</v>
      </c>
      <c r="S42" s="36">
        <v>1032</v>
      </c>
      <c r="U42" s="38">
        <v>18</v>
      </c>
      <c r="V42" s="36">
        <v>1032</v>
      </c>
      <c r="W42" s="86">
        <v>3420</v>
      </c>
      <c r="X42" s="86">
        <v>1763</v>
      </c>
      <c r="Y42">
        <f t="shared" si="1"/>
        <v>1.7083333333333333</v>
      </c>
      <c r="AJ42" s="89">
        <f t="shared" si="2"/>
        <v>0</v>
      </c>
      <c r="AT42" t="s">
        <v>891</v>
      </c>
    </row>
    <row r="43" spans="2:46" ht="15" x14ac:dyDescent="0.25">
      <c r="B43" s="25" t="s">
        <v>115</v>
      </c>
      <c r="C43" s="25" t="s">
        <v>136</v>
      </c>
      <c r="D43" s="29">
        <v>41749</v>
      </c>
      <c r="E43" s="29">
        <v>41871</v>
      </c>
      <c r="F43" s="8">
        <v>2014</v>
      </c>
      <c r="G43" s="25" t="s">
        <v>11</v>
      </c>
      <c r="H43" s="9" t="s">
        <v>149</v>
      </c>
      <c r="I43" s="25" t="s">
        <v>718</v>
      </c>
      <c r="J43" s="25" t="s">
        <v>356</v>
      </c>
      <c r="K43" s="33">
        <v>3000</v>
      </c>
      <c r="L43" s="36">
        <v>216859</v>
      </c>
      <c r="M43" s="36">
        <v>216859</v>
      </c>
      <c r="N43" s="86">
        <v>196905</v>
      </c>
      <c r="O43" s="46">
        <f t="shared" si="0"/>
        <v>65.635000000000005</v>
      </c>
      <c r="P43" s="86">
        <v>100</v>
      </c>
      <c r="Q43" s="38">
        <v>750</v>
      </c>
      <c r="R43" s="38">
        <v>750</v>
      </c>
      <c r="S43" s="38">
        <v>750</v>
      </c>
      <c r="T43" t="s">
        <v>45</v>
      </c>
      <c r="U43" s="38">
        <v>30</v>
      </c>
      <c r="V43" s="38">
        <v>750</v>
      </c>
      <c r="W43" s="86">
        <v>3028</v>
      </c>
      <c r="X43" s="86">
        <v>3766</v>
      </c>
      <c r="Y43">
        <f t="shared" si="1"/>
        <v>5.0213333333333336</v>
      </c>
      <c r="Z43" s="38">
        <v>5080</v>
      </c>
      <c r="AJ43" s="89">
        <f t="shared" si="2"/>
        <v>5080</v>
      </c>
      <c r="AT43" t="s">
        <v>892</v>
      </c>
    </row>
    <row r="44" spans="2:46" ht="15" x14ac:dyDescent="0.25">
      <c r="B44" s="25" t="s">
        <v>65</v>
      </c>
      <c r="C44" s="25" t="s">
        <v>138</v>
      </c>
      <c r="D44" s="29">
        <v>41750</v>
      </c>
      <c r="E44" s="29">
        <v>41841</v>
      </c>
      <c r="F44" s="8">
        <v>2014</v>
      </c>
      <c r="G44" s="25" t="s">
        <v>70</v>
      </c>
      <c r="H44" s="9" t="s">
        <v>240</v>
      </c>
      <c r="I44" s="25" t="s">
        <v>719</v>
      </c>
      <c r="J44" s="25" t="s">
        <v>356</v>
      </c>
      <c r="K44" s="33">
        <v>415392</v>
      </c>
      <c r="L44" s="36">
        <v>203530</v>
      </c>
      <c r="M44" s="36">
        <v>203530</v>
      </c>
      <c r="N44" s="86">
        <v>196399</v>
      </c>
      <c r="O44" s="46">
        <f t="shared" si="0"/>
        <v>0.47280400200292738</v>
      </c>
      <c r="P44" s="86">
        <v>100</v>
      </c>
      <c r="Q44" s="38">
        <v>17500</v>
      </c>
      <c r="S44" s="38">
        <v>17500</v>
      </c>
      <c r="U44" s="38">
        <v>200</v>
      </c>
      <c r="V44" s="38">
        <v>300000</v>
      </c>
      <c r="W44" s="86">
        <v>40733</v>
      </c>
      <c r="X44" s="86">
        <v>39965</v>
      </c>
      <c r="Y44">
        <f t="shared" si="1"/>
        <v>2.2837142857142858</v>
      </c>
      <c r="AB44" s="38">
        <v>160</v>
      </c>
      <c r="AJ44" s="89">
        <f t="shared" si="2"/>
        <v>0</v>
      </c>
      <c r="AT44" t="s">
        <v>893</v>
      </c>
    </row>
    <row r="45" spans="2:46" ht="15" x14ac:dyDescent="0.25">
      <c r="B45" s="25" t="s">
        <v>12</v>
      </c>
      <c r="C45" s="25" t="s">
        <v>229</v>
      </c>
      <c r="D45" s="29">
        <v>41753</v>
      </c>
      <c r="E45" s="29">
        <v>41875</v>
      </c>
      <c r="F45" s="8">
        <v>2014</v>
      </c>
      <c r="G45" s="25" t="s">
        <v>125</v>
      </c>
      <c r="H45" s="9" t="s">
        <v>167</v>
      </c>
      <c r="I45" s="25" t="s">
        <v>720</v>
      </c>
      <c r="J45" s="25" t="s">
        <v>356</v>
      </c>
      <c r="K45" s="33">
        <v>1032</v>
      </c>
      <c r="L45" s="36">
        <v>48877</v>
      </c>
      <c r="M45" s="36">
        <v>48877</v>
      </c>
      <c r="N45" s="86">
        <v>47925</v>
      </c>
      <c r="O45" s="46">
        <f t="shared" si="0"/>
        <v>46.438953488372093</v>
      </c>
      <c r="P45" s="86">
        <v>100</v>
      </c>
      <c r="W45" s="86">
        <v>7225</v>
      </c>
      <c r="X45" s="86">
        <v>7077</v>
      </c>
      <c r="AB45" s="38">
        <v>204</v>
      </c>
      <c r="AJ45" s="89">
        <f t="shared" si="2"/>
        <v>0</v>
      </c>
      <c r="AT45" t="s">
        <v>894</v>
      </c>
    </row>
    <row r="46" spans="2:46" ht="15" x14ac:dyDescent="0.25">
      <c r="B46" s="25" t="s">
        <v>83</v>
      </c>
      <c r="C46" s="25" t="s">
        <v>134</v>
      </c>
      <c r="D46" s="29">
        <v>41768</v>
      </c>
      <c r="E46" s="29">
        <v>41921</v>
      </c>
      <c r="F46" s="8">
        <v>2014</v>
      </c>
      <c r="G46" s="25" t="s">
        <v>3</v>
      </c>
      <c r="H46" s="9" t="s">
        <v>167</v>
      </c>
      <c r="I46" s="25" t="s">
        <v>721</v>
      </c>
      <c r="J46" s="25" t="s">
        <v>356</v>
      </c>
      <c r="K46" s="33">
        <v>17500</v>
      </c>
      <c r="L46" s="86">
        <v>271149</v>
      </c>
      <c r="M46" s="86">
        <v>271149</v>
      </c>
      <c r="N46" s="86">
        <v>255693</v>
      </c>
      <c r="O46" s="46">
        <f t="shared" si="0"/>
        <v>14.611028571428571</v>
      </c>
      <c r="P46" s="86">
        <v>100</v>
      </c>
      <c r="Q46" s="36">
        <v>17500</v>
      </c>
      <c r="S46" s="36">
        <v>17500</v>
      </c>
      <c r="U46" s="38">
        <v>180</v>
      </c>
      <c r="V46" s="36">
        <v>17500</v>
      </c>
      <c r="W46" s="86">
        <v>36000</v>
      </c>
      <c r="X46" s="86">
        <v>75799</v>
      </c>
      <c r="Y46">
        <f t="shared" si="1"/>
        <v>4.3313714285714289</v>
      </c>
      <c r="Z46" s="36">
        <v>17500</v>
      </c>
      <c r="AC46" t="s">
        <v>45</v>
      </c>
      <c r="AD46" t="s">
        <v>45</v>
      </c>
      <c r="AE46" s="38">
        <v>1500</v>
      </c>
      <c r="AJ46" s="89">
        <f t="shared" si="2"/>
        <v>17500</v>
      </c>
      <c r="AT46" t="s">
        <v>895</v>
      </c>
    </row>
    <row r="47" spans="2:46" ht="15" x14ac:dyDescent="0.25">
      <c r="B47" s="25" t="s">
        <v>73</v>
      </c>
      <c r="C47" s="25" t="s">
        <v>229</v>
      </c>
      <c r="D47" s="29">
        <v>41774</v>
      </c>
      <c r="E47" s="29">
        <v>41866</v>
      </c>
      <c r="F47" s="8">
        <v>2014</v>
      </c>
      <c r="G47" s="25" t="s">
        <v>3</v>
      </c>
      <c r="H47" s="9" t="s">
        <v>167</v>
      </c>
      <c r="I47" s="25" t="s">
        <v>722</v>
      </c>
      <c r="J47" s="25" t="s">
        <v>356</v>
      </c>
      <c r="K47" s="33">
        <v>4585</v>
      </c>
      <c r="L47" s="36">
        <v>108050</v>
      </c>
      <c r="M47" s="36">
        <v>108050</v>
      </c>
      <c r="N47" s="36">
        <v>108050</v>
      </c>
      <c r="O47" s="46">
        <f t="shared" si="0"/>
        <v>23.5659760087241</v>
      </c>
      <c r="P47" s="86">
        <v>100</v>
      </c>
      <c r="Q47" s="38">
        <v>1250</v>
      </c>
      <c r="S47" s="38">
        <v>1250</v>
      </c>
      <c r="V47" s="38">
        <v>4585</v>
      </c>
      <c r="W47" s="86">
        <v>5500</v>
      </c>
      <c r="X47" s="86">
        <v>7190</v>
      </c>
      <c r="Y47">
        <f t="shared" si="1"/>
        <v>5.7519999999999998</v>
      </c>
      <c r="AJ47" s="89">
        <f t="shared" si="2"/>
        <v>0</v>
      </c>
      <c r="AT47" t="s">
        <v>896</v>
      </c>
    </row>
    <row r="48" spans="2:46" ht="15" x14ac:dyDescent="0.25">
      <c r="B48" s="25" t="s">
        <v>63</v>
      </c>
      <c r="C48" s="25" t="s">
        <v>138</v>
      </c>
      <c r="D48" s="29">
        <v>41775</v>
      </c>
      <c r="E48" s="29">
        <v>41836</v>
      </c>
      <c r="F48" s="8">
        <v>2014</v>
      </c>
      <c r="G48" s="25" t="s">
        <v>233</v>
      </c>
      <c r="H48" s="9" t="s">
        <v>175</v>
      </c>
      <c r="I48" s="25" t="s">
        <v>723</v>
      </c>
      <c r="J48" s="25" t="s">
        <v>356</v>
      </c>
      <c r="K48" s="33">
        <v>24560</v>
      </c>
      <c r="L48" s="36">
        <v>30253</v>
      </c>
      <c r="M48" s="36">
        <v>30253</v>
      </c>
      <c r="N48" s="36">
        <v>30253</v>
      </c>
      <c r="O48" s="46">
        <f t="shared" si="0"/>
        <v>1.2317996742671009</v>
      </c>
      <c r="P48" s="86">
        <v>100</v>
      </c>
      <c r="U48" s="38">
        <v>250</v>
      </c>
      <c r="AB48" s="38">
        <v>1144</v>
      </c>
      <c r="AJ48" s="89">
        <f t="shared" si="2"/>
        <v>0</v>
      </c>
      <c r="AK48" s="86">
        <v>5815</v>
      </c>
      <c r="AL48" s="86">
        <v>5945</v>
      </c>
      <c r="AT48" t="s">
        <v>897</v>
      </c>
    </row>
    <row r="49" spans="2:46" ht="15" x14ac:dyDescent="0.25">
      <c r="B49" s="25" t="s">
        <v>86</v>
      </c>
      <c r="C49" s="25" t="s">
        <v>229</v>
      </c>
      <c r="D49" s="29">
        <v>41778</v>
      </c>
      <c r="E49" s="29">
        <v>42054</v>
      </c>
      <c r="F49" s="8">
        <v>2014</v>
      </c>
      <c r="G49" s="25" t="s">
        <v>3</v>
      </c>
      <c r="H49" s="9" t="s">
        <v>167</v>
      </c>
      <c r="I49" s="25" t="s">
        <v>724</v>
      </c>
      <c r="J49" s="25" t="s">
        <v>357</v>
      </c>
      <c r="K49" s="33">
        <v>60600</v>
      </c>
      <c r="L49" s="86">
        <v>3975881</v>
      </c>
      <c r="M49" s="86">
        <v>3309493</v>
      </c>
      <c r="N49" s="86">
        <v>2315720</v>
      </c>
      <c r="O49" s="46">
        <f t="shared" si="0"/>
        <v>38.213201320132015</v>
      </c>
      <c r="P49" s="86">
        <v>83</v>
      </c>
      <c r="Q49" s="38">
        <v>3000</v>
      </c>
      <c r="R49" s="38">
        <v>3000</v>
      </c>
      <c r="S49" s="38">
        <v>3000</v>
      </c>
      <c r="V49" s="38">
        <v>3000</v>
      </c>
      <c r="W49" s="86">
        <v>212558</v>
      </c>
      <c r="X49" s="86">
        <v>161708</v>
      </c>
      <c r="Y49">
        <f t="shared" si="1"/>
        <v>53.902666666666669</v>
      </c>
      <c r="Z49" s="38">
        <v>40000</v>
      </c>
      <c r="AJ49" s="89">
        <f t="shared" si="2"/>
        <v>40000</v>
      </c>
      <c r="AT49" t="s">
        <v>898</v>
      </c>
    </row>
    <row r="50" spans="2:46" ht="15" x14ac:dyDescent="0.25">
      <c r="B50" s="25" t="s">
        <v>12</v>
      </c>
      <c r="C50" s="25" t="s">
        <v>229</v>
      </c>
      <c r="D50" s="29">
        <v>41780</v>
      </c>
      <c r="E50" s="29">
        <v>42062</v>
      </c>
      <c r="F50" s="8">
        <v>2014</v>
      </c>
      <c r="G50" s="25" t="s">
        <v>125</v>
      </c>
      <c r="H50" s="9" t="s">
        <v>167</v>
      </c>
      <c r="I50" s="25" t="s">
        <v>725</v>
      </c>
      <c r="J50" s="25" t="s">
        <v>357</v>
      </c>
      <c r="K50" s="33">
        <v>49600</v>
      </c>
      <c r="L50" s="86">
        <v>3842805</v>
      </c>
      <c r="M50" s="86">
        <v>3339835</v>
      </c>
      <c r="N50" s="86">
        <v>3190242</v>
      </c>
      <c r="O50" s="46">
        <f t="shared" si="0"/>
        <v>64.319395161290316</v>
      </c>
      <c r="P50" s="86">
        <v>87</v>
      </c>
      <c r="W50" s="86">
        <v>4120</v>
      </c>
      <c r="AB50" s="38">
        <v>6083</v>
      </c>
      <c r="AJ50" s="89">
        <f t="shared" si="2"/>
        <v>0</v>
      </c>
      <c r="AT50" t="s">
        <v>899</v>
      </c>
    </row>
    <row r="51" spans="2:46" ht="15" x14ac:dyDescent="0.25">
      <c r="B51" s="26" t="s">
        <v>228</v>
      </c>
      <c r="C51" s="25" t="s">
        <v>138</v>
      </c>
      <c r="D51" s="29">
        <v>41781</v>
      </c>
      <c r="E51" s="29">
        <v>41873</v>
      </c>
      <c r="F51" s="8">
        <v>2014</v>
      </c>
      <c r="G51" s="25" t="s">
        <v>99</v>
      </c>
      <c r="H51" s="9" t="s">
        <v>175</v>
      </c>
      <c r="I51" s="25" t="s">
        <v>726</v>
      </c>
      <c r="J51" s="25" t="s">
        <v>356</v>
      </c>
      <c r="K51" s="33">
        <v>5000</v>
      </c>
      <c r="L51" s="36">
        <v>128640</v>
      </c>
      <c r="M51" s="36">
        <v>128640</v>
      </c>
      <c r="N51" s="86">
        <v>117619</v>
      </c>
      <c r="O51" s="46">
        <f t="shared" si="0"/>
        <v>23.523800000000001</v>
      </c>
      <c r="P51" s="86">
        <v>100</v>
      </c>
      <c r="R51" s="36">
        <v>5000</v>
      </c>
      <c r="S51" s="36">
        <v>5000</v>
      </c>
      <c r="U51" s="38">
        <v>50</v>
      </c>
      <c r="V51" s="36">
        <v>5000</v>
      </c>
      <c r="W51" s="86">
        <v>32363</v>
      </c>
      <c r="X51" s="86">
        <v>32948</v>
      </c>
      <c r="Y51">
        <f t="shared" si="1"/>
        <v>6.5895999999999999</v>
      </c>
      <c r="Z51" s="38">
        <v>5000</v>
      </c>
      <c r="AH51">
        <v>4378</v>
      </c>
      <c r="AI51" t="s">
        <v>45</v>
      </c>
      <c r="AJ51" s="89">
        <f t="shared" si="2"/>
        <v>9378</v>
      </c>
      <c r="AK51">
        <v>7500</v>
      </c>
      <c r="AT51" t="s">
        <v>900</v>
      </c>
    </row>
    <row r="52" spans="2:46" ht="15" x14ac:dyDescent="0.25">
      <c r="B52" s="25" t="s">
        <v>65</v>
      </c>
      <c r="C52" s="25" t="s">
        <v>138</v>
      </c>
      <c r="D52" s="29">
        <v>41794</v>
      </c>
      <c r="E52" s="29">
        <v>41886</v>
      </c>
      <c r="F52" s="8">
        <v>2014</v>
      </c>
      <c r="G52" s="25" t="s">
        <v>235</v>
      </c>
      <c r="H52" s="9" t="s">
        <v>145</v>
      </c>
      <c r="I52" s="25" t="s">
        <v>727</v>
      </c>
      <c r="J52" s="25" t="s">
        <v>356</v>
      </c>
      <c r="K52" s="33">
        <v>1500</v>
      </c>
      <c r="L52" s="36">
        <v>85658</v>
      </c>
      <c r="M52" s="36">
        <v>85658</v>
      </c>
      <c r="N52" s="86">
        <v>80498</v>
      </c>
      <c r="O52" s="46">
        <f t="shared" si="0"/>
        <v>53.665333333333336</v>
      </c>
      <c r="P52" s="86">
        <v>100</v>
      </c>
      <c r="Z52" s="36">
        <v>1500</v>
      </c>
      <c r="AB52" s="38">
        <v>900</v>
      </c>
      <c r="AJ52" s="89">
        <f t="shared" si="2"/>
        <v>1500</v>
      </c>
      <c r="AK52">
        <v>3000</v>
      </c>
      <c r="AL52" s="86">
        <v>3108</v>
      </c>
      <c r="AT52" t="s">
        <v>901</v>
      </c>
    </row>
    <row r="53" spans="2:46" ht="15" x14ac:dyDescent="0.25">
      <c r="B53" s="25" t="s">
        <v>6</v>
      </c>
      <c r="C53" s="25" t="s">
        <v>138</v>
      </c>
      <c r="D53" s="29">
        <v>41799</v>
      </c>
      <c r="E53" s="29">
        <v>41891</v>
      </c>
      <c r="F53" s="8">
        <v>2014</v>
      </c>
      <c r="G53" s="25" t="s">
        <v>233</v>
      </c>
      <c r="H53" s="9" t="s">
        <v>175</v>
      </c>
      <c r="I53" s="25" t="s">
        <v>728</v>
      </c>
      <c r="J53" s="25" t="s">
        <v>356</v>
      </c>
      <c r="K53" s="33">
        <v>13806</v>
      </c>
      <c r="L53" s="36">
        <v>266282</v>
      </c>
      <c r="M53" s="36">
        <v>266282</v>
      </c>
      <c r="N53" s="86">
        <v>266601</v>
      </c>
      <c r="O53" s="46">
        <f t="shared" si="0"/>
        <v>19.310517166449369</v>
      </c>
      <c r="P53" s="86">
        <v>100</v>
      </c>
      <c r="Q53" s="36">
        <v>13806</v>
      </c>
      <c r="R53" s="36">
        <v>13806</v>
      </c>
      <c r="S53" s="36">
        <v>13806</v>
      </c>
      <c r="T53" t="s">
        <v>45</v>
      </c>
      <c r="V53" s="36">
        <v>13806</v>
      </c>
      <c r="W53" s="86">
        <v>60400</v>
      </c>
      <c r="X53" s="86">
        <v>60380</v>
      </c>
      <c r="Y53">
        <f t="shared" si="1"/>
        <v>4.3734608141387801</v>
      </c>
      <c r="Z53" s="38">
        <v>531</v>
      </c>
      <c r="AE53" s="38">
        <v>1000</v>
      </c>
      <c r="AJ53" s="89">
        <f t="shared" si="2"/>
        <v>531</v>
      </c>
      <c r="AK53" s="86">
        <v>79720</v>
      </c>
      <c r="AL53" s="86">
        <v>79241</v>
      </c>
      <c r="AT53" t="s">
        <v>902</v>
      </c>
    </row>
    <row r="54" spans="2:46" ht="15" x14ac:dyDescent="0.25">
      <c r="B54" s="25" t="s">
        <v>113</v>
      </c>
      <c r="C54" s="25" t="s">
        <v>229</v>
      </c>
      <c r="D54" s="29">
        <v>41800</v>
      </c>
      <c r="E54" s="29">
        <v>41922</v>
      </c>
      <c r="F54" s="8">
        <v>2014</v>
      </c>
      <c r="G54" s="25" t="s">
        <v>3</v>
      </c>
      <c r="H54" s="9" t="s">
        <v>167</v>
      </c>
      <c r="I54" s="25" t="s">
        <v>729</v>
      </c>
      <c r="J54" s="25" t="s">
        <v>356</v>
      </c>
      <c r="K54" s="33">
        <v>10470</v>
      </c>
      <c r="L54" s="36">
        <v>271895</v>
      </c>
      <c r="M54" s="36">
        <v>271895</v>
      </c>
      <c r="N54" s="86">
        <v>264482</v>
      </c>
      <c r="O54" s="46">
        <f t="shared" si="0"/>
        <v>25.260936007640879</v>
      </c>
      <c r="P54" s="86">
        <v>100</v>
      </c>
      <c r="Q54" s="38">
        <v>7536</v>
      </c>
      <c r="R54" s="38">
        <v>7536</v>
      </c>
      <c r="S54" s="38">
        <v>7536</v>
      </c>
      <c r="V54" s="38">
        <v>7536</v>
      </c>
      <c r="W54" s="86">
        <v>51150</v>
      </c>
      <c r="X54" s="86">
        <v>39967</v>
      </c>
      <c r="Y54">
        <f t="shared" si="1"/>
        <v>5.3034766454352438</v>
      </c>
      <c r="AB54" s="38">
        <v>200</v>
      </c>
      <c r="AJ54" s="89">
        <f t="shared" si="2"/>
        <v>0</v>
      </c>
      <c r="AT54" t="s">
        <v>903</v>
      </c>
    </row>
    <row r="55" spans="2:46" ht="15" x14ac:dyDescent="0.25">
      <c r="B55" s="25" t="s">
        <v>663</v>
      </c>
      <c r="C55" s="25" t="s">
        <v>135</v>
      </c>
      <c r="D55" s="29">
        <v>41804</v>
      </c>
      <c r="E55" s="29">
        <v>42003</v>
      </c>
      <c r="F55" s="8">
        <v>2014</v>
      </c>
      <c r="G55" s="25" t="s">
        <v>99</v>
      </c>
      <c r="H55" s="9" t="s">
        <v>175</v>
      </c>
      <c r="I55" s="25" t="s">
        <v>730</v>
      </c>
      <c r="J55" s="25" t="s">
        <v>357</v>
      </c>
      <c r="K55" s="33">
        <v>400000</v>
      </c>
      <c r="L55" s="36">
        <v>6400292</v>
      </c>
      <c r="M55" s="86">
        <v>5439936</v>
      </c>
      <c r="N55" s="86">
        <v>3827426</v>
      </c>
      <c r="O55" s="46">
        <f t="shared" si="0"/>
        <v>9.5685649999999995</v>
      </c>
      <c r="P55" s="86">
        <v>49</v>
      </c>
      <c r="Q55" s="38">
        <v>180000</v>
      </c>
      <c r="S55" s="38">
        <v>180000</v>
      </c>
      <c r="W55" s="86">
        <v>756000</v>
      </c>
      <c r="X55" s="86">
        <v>264048</v>
      </c>
      <c r="Y55">
        <f t="shared" si="1"/>
        <v>1.4669333333333334</v>
      </c>
      <c r="AJ55" s="89">
        <f t="shared" si="2"/>
        <v>0</v>
      </c>
      <c r="AT55" t="s">
        <v>904</v>
      </c>
    </row>
    <row r="56" spans="2:46" ht="15" x14ac:dyDescent="0.25">
      <c r="B56" s="25" t="s">
        <v>142</v>
      </c>
      <c r="C56" s="25" t="s">
        <v>136</v>
      </c>
      <c r="D56" s="29">
        <v>41810</v>
      </c>
      <c r="E56" s="29">
        <v>42195</v>
      </c>
      <c r="F56" s="8">
        <v>2014</v>
      </c>
      <c r="G56" s="25" t="s">
        <v>3</v>
      </c>
      <c r="H56" s="9" t="s">
        <v>167</v>
      </c>
      <c r="I56" s="25" t="s">
        <v>731</v>
      </c>
      <c r="J56" s="25" t="s">
        <v>357</v>
      </c>
      <c r="K56" s="33">
        <v>22500</v>
      </c>
      <c r="L56" s="36">
        <v>1087723</v>
      </c>
      <c r="M56" s="36">
        <v>1087723</v>
      </c>
      <c r="N56" s="86">
        <v>630289</v>
      </c>
      <c r="O56" s="46">
        <v>26.63</v>
      </c>
      <c r="Q56" s="38">
        <v>10000</v>
      </c>
      <c r="S56" s="38">
        <v>10000</v>
      </c>
      <c r="T56" t="s">
        <v>45</v>
      </c>
      <c r="V56" s="38">
        <v>10000</v>
      </c>
      <c r="W56" s="86">
        <v>120755</v>
      </c>
      <c r="X56" s="86">
        <v>123105</v>
      </c>
      <c r="Y56">
        <f t="shared" si="1"/>
        <v>12.310499999999999</v>
      </c>
      <c r="AC56" t="s">
        <v>45</v>
      </c>
      <c r="AD56" t="s">
        <v>45</v>
      </c>
      <c r="AJ56" s="89">
        <f t="shared" si="2"/>
        <v>0</v>
      </c>
      <c r="AT56" t="s">
        <v>905</v>
      </c>
    </row>
    <row r="57" spans="2:46" ht="15" x14ac:dyDescent="0.25">
      <c r="B57" s="25" t="s">
        <v>6</v>
      </c>
      <c r="C57" s="25" t="s">
        <v>138</v>
      </c>
      <c r="D57" s="29">
        <v>41816</v>
      </c>
      <c r="E57" s="29">
        <v>41908</v>
      </c>
      <c r="F57" s="8">
        <v>2014</v>
      </c>
      <c r="G57" s="25" t="s">
        <v>233</v>
      </c>
      <c r="H57" s="9" t="s">
        <v>175</v>
      </c>
      <c r="I57" s="25" t="s">
        <v>732</v>
      </c>
      <c r="J57" s="25" t="s">
        <v>356</v>
      </c>
      <c r="K57" s="33">
        <v>5000</v>
      </c>
      <c r="L57" s="36">
        <v>215491</v>
      </c>
      <c r="M57" s="36">
        <v>215491</v>
      </c>
      <c r="N57" s="86">
        <v>212908</v>
      </c>
      <c r="O57" s="46">
        <f t="shared" si="0"/>
        <v>42.581600000000002</v>
      </c>
      <c r="P57" s="86">
        <v>100</v>
      </c>
      <c r="Q57" s="36">
        <v>5000</v>
      </c>
      <c r="R57" s="36">
        <v>5000</v>
      </c>
      <c r="S57" s="36">
        <v>5000</v>
      </c>
      <c r="T57" t="s">
        <v>45</v>
      </c>
      <c r="U57" s="38">
        <v>15</v>
      </c>
      <c r="W57" s="86">
        <v>22379</v>
      </c>
      <c r="X57" s="86">
        <v>22286</v>
      </c>
      <c r="Y57">
        <f t="shared" si="1"/>
        <v>4.4572000000000003</v>
      </c>
      <c r="Z57" s="38">
        <v>5155</v>
      </c>
      <c r="AB57" s="38">
        <v>17</v>
      </c>
      <c r="AE57" s="38">
        <v>510</v>
      </c>
      <c r="AJ57" s="89">
        <f t="shared" si="2"/>
        <v>5155</v>
      </c>
      <c r="AK57" s="86">
        <v>14632</v>
      </c>
      <c r="AL57" s="86">
        <v>14635</v>
      </c>
      <c r="AT57" t="s">
        <v>906</v>
      </c>
    </row>
    <row r="58" spans="2:46" ht="15" x14ac:dyDescent="0.25">
      <c r="B58" s="25" t="s">
        <v>9</v>
      </c>
      <c r="C58" s="25" t="s">
        <v>136</v>
      </c>
      <c r="D58" s="29">
        <v>41822</v>
      </c>
      <c r="E58" s="29">
        <v>41914</v>
      </c>
      <c r="F58" s="8">
        <v>2014</v>
      </c>
      <c r="G58" s="25" t="s">
        <v>236</v>
      </c>
      <c r="H58" s="9" t="s">
        <v>240</v>
      </c>
      <c r="I58" s="25" t="s">
        <v>733</v>
      </c>
      <c r="J58" s="25" t="s">
        <v>356</v>
      </c>
      <c r="K58" s="33">
        <v>25000</v>
      </c>
      <c r="L58" s="36">
        <v>248887</v>
      </c>
      <c r="Q58" s="36">
        <v>25000</v>
      </c>
      <c r="S58" s="36">
        <v>25000</v>
      </c>
      <c r="V58" s="36">
        <v>25000</v>
      </c>
      <c r="Z58" s="38">
        <v>400</v>
      </c>
      <c r="AC58">
        <v>4000</v>
      </c>
      <c r="AD58">
        <v>6159</v>
      </c>
      <c r="AJ58" s="89">
        <f t="shared" si="2"/>
        <v>400</v>
      </c>
      <c r="AT58" t="s">
        <v>907</v>
      </c>
    </row>
    <row r="59" spans="2:46" ht="15" x14ac:dyDescent="0.25">
      <c r="B59" s="25" t="s">
        <v>127</v>
      </c>
      <c r="C59" s="25" t="s">
        <v>136</v>
      </c>
      <c r="D59" s="29">
        <v>41822</v>
      </c>
      <c r="E59" s="29">
        <v>41914</v>
      </c>
      <c r="F59" s="8">
        <v>2014</v>
      </c>
      <c r="G59" s="25" t="s">
        <v>236</v>
      </c>
      <c r="H59" s="9" t="s">
        <v>240</v>
      </c>
      <c r="I59" s="25" t="s">
        <v>734</v>
      </c>
      <c r="J59" s="25" t="s">
        <v>356</v>
      </c>
      <c r="K59" s="33">
        <v>25000</v>
      </c>
      <c r="L59" s="36">
        <v>167572</v>
      </c>
      <c r="M59" s="36">
        <v>167572</v>
      </c>
      <c r="N59" s="86">
        <v>146200</v>
      </c>
      <c r="O59" s="46">
        <f t="shared" si="0"/>
        <v>5.8479999999999999</v>
      </c>
      <c r="P59" s="86">
        <v>100</v>
      </c>
      <c r="Q59" s="36">
        <v>25000</v>
      </c>
      <c r="S59" s="36">
        <v>25000</v>
      </c>
      <c r="W59" s="86">
        <v>24950</v>
      </c>
      <c r="X59" s="86">
        <v>32988</v>
      </c>
      <c r="Y59">
        <f t="shared" si="1"/>
        <v>1.31952</v>
      </c>
      <c r="AA59" s="38">
        <v>790</v>
      </c>
      <c r="AJ59" s="89">
        <f t="shared" si="2"/>
        <v>790</v>
      </c>
      <c r="AT59" t="s">
        <v>908</v>
      </c>
    </row>
    <row r="60" spans="2:46" ht="15" x14ac:dyDescent="0.25">
      <c r="B60" s="25" t="s">
        <v>8</v>
      </c>
      <c r="C60" s="25" t="s">
        <v>136</v>
      </c>
      <c r="D60" s="29">
        <v>41829</v>
      </c>
      <c r="E60" s="29">
        <v>41921</v>
      </c>
      <c r="F60" s="8">
        <v>2014</v>
      </c>
      <c r="G60" s="25" t="s">
        <v>674</v>
      </c>
      <c r="H60" s="9" t="s">
        <v>145</v>
      </c>
      <c r="I60" s="25" t="s">
        <v>735</v>
      </c>
      <c r="J60" s="25" t="s">
        <v>356</v>
      </c>
      <c r="K60" s="33">
        <v>30000</v>
      </c>
      <c r="L60" s="36">
        <v>157481</v>
      </c>
      <c r="M60" s="36">
        <v>157481</v>
      </c>
      <c r="N60" s="86">
        <v>111975</v>
      </c>
      <c r="O60" s="46">
        <f t="shared" si="0"/>
        <v>3.7324999999999999</v>
      </c>
      <c r="P60">
        <v>100</v>
      </c>
      <c r="Q60" s="36">
        <v>30000</v>
      </c>
      <c r="R60" s="36">
        <v>30000</v>
      </c>
      <c r="S60" s="36">
        <v>30000</v>
      </c>
      <c r="T60" t="s">
        <v>45</v>
      </c>
      <c r="W60" s="86">
        <v>46042</v>
      </c>
      <c r="X60" s="86">
        <v>12471</v>
      </c>
      <c r="Y60">
        <f t="shared" si="1"/>
        <v>0.41570000000000001</v>
      </c>
      <c r="AJ60" s="89">
        <f t="shared" si="2"/>
        <v>0</v>
      </c>
      <c r="AT60" t="s">
        <v>909</v>
      </c>
    </row>
    <row r="61" spans="2:46" ht="15" x14ac:dyDescent="0.25">
      <c r="B61" s="25" t="s">
        <v>61</v>
      </c>
      <c r="C61" s="25" t="s">
        <v>135</v>
      </c>
      <c r="D61" s="29">
        <v>41835</v>
      </c>
      <c r="E61" s="29">
        <v>41927</v>
      </c>
      <c r="F61" s="8">
        <v>2014</v>
      </c>
      <c r="G61" s="25" t="s">
        <v>130</v>
      </c>
      <c r="H61" s="9" t="s">
        <v>175</v>
      </c>
      <c r="I61" s="25" t="s">
        <v>736</v>
      </c>
      <c r="J61" s="25" t="s">
        <v>356</v>
      </c>
      <c r="K61" s="33">
        <v>10500</v>
      </c>
      <c r="L61" s="86">
        <v>228846</v>
      </c>
      <c r="M61" s="86">
        <v>228846</v>
      </c>
      <c r="N61" s="86">
        <v>228846</v>
      </c>
      <c r="O61" s="46">
        <f t="shared" si="0"/>
        <v>21.794857142857143</v>
      </c>
      <c r="P61" s="86">
        <v>100</v>
      </c>
      <c r="U61" s="38">
        <v>400</v>
      </c>
      <c r="Z61" s="38">
        <v>32797</v>
      </c>
      <c r="AB61" s="38">
        <v>400</v>
      </c>
      <c r="AJ61" s="89">
        <f t="shared" si="2"/>
        <v>32797</v>
      </c>
      <c r="AK61">
        <v>169502</v>
      </c>
      <c r="AL61">
        <v>168692</v>
      </c>
      <c r="AT61" t="s">
        <v>910</v>
      </c>
    </row>
    <row r="62" spans="2:46" ht="15" x14ac:dyDescent="0.25">
      <c r="B62" s="25" t="s">
        <v>122</v>
      </c>
      <c r="C62" s="25" t="s">
        <v>136</v>
      </c>
      <c r="D62" s="29">
        <v>41838</v>
      </c>
      <c r="E62" s="29">
        <v>41930</v>
      </c>
      <c r="F62" s="8">
        <v>2014</v>
      </c>
      <c r="G62" s="25" t="s">
        <v>11</v>
      </c>
      <c r="H62" s="9" t="s">
        <v>149</v>
      </c>
      <c r="I62" s="25" t="s">
        <v>737</v>
      </c>
      <c r="J62" s="25" t="s">
        <v>356</v>
      </c>
      <c r="K62" s="33">
        <v>3500</v>
      </c>
      <c r="L62" s="36">
        <v>211833</v>
      </c>
      <c r="Q62" s="36">
        <v>1125</v>
      </c>
      <c r="R62" s="38">
        <v>1125</v>
      </c>
      <c r="S62" s="36">
        <v>1125</v>
      </c>
      <c r="T62" t="s">
        <v>45</v>
      </c>
      <c r="U62" s="36">
        <v>16</v>
      </c>
      <c r="V62" s="38">
        <v>1125</v>
      </c>
      <c r="Z62" s="38">
        <v>3175</v>
      </c>
      <c r="AJ62" s="89">
        <f t="shared" si="2"/>
        <v>3175</v>
      </c>
      <c r="AT62" t="s">
        <v>911</v>
      </c>
    </row>
    <row r="63" spans="2:46" ht="15" x14ac:dyDescent="0.25">
      <c r="B63" s="25" t="s">
        <v>77</v>
      </c>
      <c r="C63" s="25" t="s">
        <v>138</v>
      </c>
      <c r="D63" s="29">
        <v>41852</v>
      </c>
      <c r="E63" s="29">
        <v>41944</v>
      </c>
      <c r="F63" s="8">
        <v>2014</v>
      </c>
      <c r="G63" s="25" t="s">
        <v>70</v>
      </c>
      <c r="H63" s="9" t="s">
        <v>240</v>
      </c>
      <c r="I63" s="25" t="s">
        <v>738</v>
      </c>
      <c r="J63" s="25" t="s">
        <v>356</v>
      </c>
      <c r="K63" s="33">
        <v>591328</v>
      </c>
      <c r="L63" s="86">
        <v>216918</v>
      </c>
      <c r="M63" s="86">
        <v>216918</v>
      </c>
      <c r="N63" s="86">
        <v>200383</v>
      </c>
      <c r="O63" s="46">
        <f t="shared" si="0"/>
        <v>0.33886945992748524</v>
      </c>
      <c r="P63" s="86">
        <v>100</v>
      </c>
      <c r="R63" s="36">
        <v>591328</v>
      </c>
      <c r="S63" s="36">
        <v>591328</v>
      </c>
      <c r="T63" t="s">
        <v>45</v>
      </c>
      <c r="V63" s="38">
        <v>1031357</v>
      </c>
      <c r="W63" s="86">
        <v>18648</v>
      </c>
      <c r="X63" s="86">
        <v>12159</v>
      </c>
      <c r="Y63">
        <f t="shared" si="1"/>
        <v>2.0562192218193626E-2</v>
      </c>
      <c r="AB63" s="38">
        <v>300</v>
      </c>
      <c r="AC63" t="s">
        <v>45</v>
      </c>
      <c r="AD63">
        <v>330</v>
      </c>
      <c r="AJ63" s="89">
        <f t="shared" si="2"/>
        <v>0</v>
      </c>
      <c r="AK63">
        <v>1000</v>
      </c>
      <c r="AL63">
        <v>1006</v>
      </c>
      <c r="AT63" t="s">
        <v>912</v>
      </c>
    </row>
    <row r="64" spans="2:46" ht="15" x14ac:dyDescent="0.25">
      <c r="B64" s="27" t="s">
        <v>5</v>
      </c>
      <c r="C64" s="21" t="s">
        <v>134</v>
      </c>
      <c r="D64" s="29">
        <v>41853</v>
      </c>
      <c r="E64" s="29">
        <v>41945</v>
      </c>
      <c r="F64" s="8">
        <v>2014</v>
      </c>
      <c r="G64" s="25" t="s">
        <v>152</v>
      </c>
      <c r="H64" s="9" t="s">
        <v>241</v>
      </c>
      <c r="I64" s="25" t="s">
        <v>739</v>
      </c>
      <c r="J64" s="25" t="s">
        <v>356</v>
      </c>
      <c r="K64" s="33">
        <v>55000</v>
      </c>
      <c r="L64" s="36">
        <v>260000</v>
      </c>
      <c r="M64" s="36">
        <v>260000</v>
      </c>
      <c r="N64" s="86">
        <v>173921</v>
      </c>
      <c r="O64" s="46">
        <f t="shared" si="0"/>
        <v>3.1621999999999999</v>
      </c>
      <c r="P64">
        <v>100</v>
      </c>
      <c r="Q64" s="38">
        <v>59730</v>
      </c>
      <c r="S64" s="38">
        <v>59730</v>
      </c>
      <c r="X64" s="86">
        <v>22</v>
      </c>
      <c r="Y64">
        <f t="shared" si="1"/>
        <v>3.6832412523020257E-4</v>
      </c>
      <c r="Z64" s="38">
        <v>8236</v>
      </c>
      <c r="AE64" s="38">
        <v>5500</v>
      </c>
      <c r="AJ64" s="89">
        <f t="shared" si="2"/>
        <v>8236</v>
      </c>
      <c r="AT64" t="s">
        <v>913</v>
      </c>
    </row>
    <row r="65" spans="2:46" ht="15" x14ac:dyDescent="0.25">
      <c r="B65" s="25" t="s">
        <v>65</v>
      </c>
      <c r="C65" s="25" t="s">
        <v>138</v>
      </c>
      <c r="D65" s="29">
        <v>41859</v>
      </c>
      <c r="E65" s="29">
        <v>42155</v>
      </c>
      <c r="F65" s="8">
        <v>2014</v>
      </c>
      <c r="G65" s="25" t="s">
        <v>148</v>
      </c>
      <c r="H65" s="9" t="s">
        <v>240</v>
      </c>
      <c r="I65" s="25" t="s">
        <v>740</v>
      </c>
      <c r="J65" s="25" t="s">
        <v>357</v>
      </c>
      <c r="K65" s="33">
        <v>5000000</v>
      </c>
      <c r="L65" s="36">
        <v>1619444</v>
      </c>
      <c r="M65" s="86">
        <v>624633</v>
      </c>
      <c r="N65" s="86">
        <v>591847</v>
      </c>
      <c r="O65" s="46">
        <f t="shared" si="0"/>
        <v>0.1183694</v>
      </c>
      <c r="P65" s="86">
        <v>39</v>
      </c>
      <c r="W65" s="86">
        <v>1740</v>
      </c>
      <c r="AA65" s="38">
        <v>300</v>
      </c>
      <c r="AJ65" s="89">
        <f t="shared" si="2"/>
        <v>300</v>
      </c>
      <c r="AK65" s="86">
        <v>30600</v>
      </c>
      <c r="AL65" s="86">
        <v>14883</v>
      </c>
      <c r="AT65" t="s">
        <v>914</v>
      </c>
    </row>
    <row r="66" spans="2:46" ht="15" x14ac:dyDescent="0.25">
      <c r="B66" s="25" t="s">
        <v>667</v>
      </c>
      <c r="C66" s="25" t="s">
        <v>138</v>
      </c>
      <c r="D66" s="29">
        <v>41862</v>
      </c>
      <c r="E66" s="29">
        <v>41954</v>
      </c>
      <c r="F66" s="8">
        <v>2014</v>
      </c>
      <c r="G66" s="25" t="s">
        <v>130</v>
      </c>
      <c r="H66" s="9" t="s">
        <v>175</v>
      </c>
      <c r="I66" s="25" t="s">
        <v>741</v>
      </c>
      <c r="J66" s="25" t="s">
        <v>356</v>
      </c>
      <c r="K66" s="33">
        <v>20000</v>
      </c>
      <c r="L66" s="36">
        <v>379145</v>
      </c>
      <c r="M66" s="36">
        <v>379145</v>
      </c>
      <c r="N66" s="86">
        <v>48248</v>
      </c>
      <c r="O66" s="46">
        <f t="shared" si="0"/>
        <v>2.4123999999999999</v>
      </c>
      <c r="P66">
        <v>100</v>
      </c>
      <c r="U66" s="38">
        <v>50</v>
      </c>
      <c r="Z66" s="38">
        <v>5000</v>
      </c>
      <c r="AB66" s="38">
        <v>200</v>
      </c>
      <c r="AJ66" s="89">
        <f t="shared" si="2"/>
        <v>5000</v>
      </c>
      <c r="AK66" s="86">
        <v>31901</v>
      </c>
      <c r="AT66" t="s">
        <v>915</v>
      </c>
    </row>
    <row r="67" spans="2:46" ht="15" x14ac:dyDescent="0.25">
      <c r="B67" s="25" t="s">
        <v>88</v>
      </c>
      <c r="C67" s="25" t="s">
        <v>229</v>
      </c>
      <c r="D67" s="29">
        <v>41870</v>
      </c>
      <c r="E67" s="29">
        <v>41962</v>
      </c>
      <c r="F67" s="8">
        <v>2014</v>
      </c>
      <c r="G67" s="25" t="s">
        <v>3</v>
      </c>
      <c r="H67" s="9" t="s">
        <v>167</v>
      </c>
      <c r="I67" s="25" t="s">
        <v>742</v>
      </c>
      <c r="J67" s="25" t="s">
        <v>356</v>
      </c>
      <c r="K67" s="33">
        <v>3840</v>
      </c>
      <c r="L67" s="36">
        <v>290712</v>
      </c>
      <c r="M67" s="86">
        <v>290712</v>
      </c>
      <c r="N67" s="86">
        <v>285440</v>
      </c>
      <c r="O67" s="46">
        <f t="shared" si="0"/>
        <v>74.333333333333329</v>
      </c>
      <c r="P67" s="86">
        <v>100</v>
      </c>
      <c r="AJ67" s="89">
        <f t="shared" si="2"/>
        <v>0</v>
      </c>
      <c r="AT67" t="s">
        <v>916</v>
      </c>
    </row>
    <row r="68" spans="2:46" ht="15" x14ac:dyDescent="0.25">
      <c r="B68" s="25" t="s">
        <v>138</v>
      </c>
      <c r="C68" s="25" t="s">
        <v>138</v>
      </c>
      <c r="D68" s="29">
        <v>41870</v>
      </c>
      <c r="E68" s="29">
        <v>42155</v>
      </c>
      <c r="F68" s="8">
        <v>2014</v>
      </c>
      <c r="G68" s="25" t="s">
        <v>148</v>
      </c>
      <c r="H68" s="9" t="s">
        <v>240</v>
      </c>
      <c r="I68" s="25" t="s">
        <v>743</v>
      </c>
      <c r="J68" s="25" t="s">
        <v>357</v>
      </c>
      <c r="K68" s="33">
        <v>32000000</v>
      </c>
      <c r="L68" s="86">
        <v>12982441</v>
      </c>
      <c r="M68" s="86">
        <v>3954563</v>
      </c>
      <c r="N68" s="86">
        <v>2175844</v>
      </c>
      <c r="O68" s="46">
        <f t="shared" ref="O68:O107" si="3">N68/K68</f>
        <v>6.7995125000000003E-2</v>
      </c>
      <c r="P68">
        <v>69</v>
      </c>
      <c r="U68" s="38">
        <v>69</v>
      </c>
      <c r="W68">
        <v>8420</v>
      </c>
      <c r="AJ68" s="89">
        <f t="shared" ref="AJ68:AJ107" si="4">SUM(Z68,AA68,AH68)</f>
        <v>0</v>
      </c>
      <c r="AK68" s="86">
        <v>250000</v>
      </c>
      <c r="AL68" s="86">
        <v>217741</v>
      </c>
      <c r="AT68" t="s">
        <v>917</v>
      </c>
    </row>
    <row r="69" spans="2:46" ht="15" x14ac:dyDescent="0.25">
      <c r="B69" s="25" t="s">
        <v>91</v>
      </c>
      <c r="C69" s="25" t="s">
        <v>134</v>
      </c>
      <c r="D69" s="29">
        <v>41872</v>
      </c>
      <c r="E69" s="29">
        <v>42155</v>
      </c>
      <c r="F69" s="8">
        <v>2014</v>
      </c>
      <c r="G69" s="25" t="s">
        <v>3</v>
      </c>
      <c r="H69" s="9" t="s">
        <v>167</v>
      </c>
      <c r="I69" s="25" t="s">
        <v>744</v>
      </c>
      <c r="J69" s="25" t="s">
        <v>357</v>
      </c>
      <c r="K69" s="33">
        <v>40000</v>
      </c>
      <c r="L69" s="36">
        <v>1553306</v>
      </c>
      <c r="M69" s="86">
        <v>1125355</v>
      </c>
      <c r="N69" s="86">
        <v>955556</v>
      </c>
      <c r="O69" s="46">
        <f t="shared" si="3"/>
        <v>23.8889</v>
      </c>
      <c r="AB69" s="38">
        <v>75</v>
      </c>
      <c r="AJ69" s="89">
        <f t="shared" si="4"/>
        <v>0</v>
      </c>
      <c r="AT69" t="s">
        <v>918</v>
      </c>
    </row>
    <row r="70" spans="2:46" ht="15" x14ac:dyDescent="0.25">
      <c r="B70" s="25" t="s">
        <v>82</v>
      </c>
      <c r="C70" s="25" t="s">
        <v>138</v>
      </c>
      <c r="D70" s="29">
        <v>41873</v>
      </c>
      <c r="E70" s="29">
        <v>41965</v>
      </c>
      <c r="F70" s="8">
        <v>2014</v>
      </c>
      <c r="G70" s="25" t="s">
        <v>70</v>
      </c>
      <c r="H70" s="9" t="s">
        <v>240</v>
      </c>
      <c r="I70" s="25" t="s">
        <v>745</v>
      </c>
      <c r="J70" s="25" t="s">
        <v>356</v>
      </c>
      <c r="K70" s="33">
        <v>23500</v>
      </c>
      <c r="L70" s="36">
        <v>157324</v>
      </c>
      <c r="M70" t="s">
        <v>919</v>
      </c>
      <c r="N70" s="86">
        <v>153701</v>
      </c>
      <c r="O70" s="46">
        <f t="shared" si="3"/>
        <v>6.540468085106383</v>
      </c>
      <c r="P70">
        <v>100</v>
      </c>
      <c r="Q70" s="38">
        <v>23500</v>
      </c>
      <c r="R70" s="38">
        <v>23500</v>
      </c>
      <c r="S70" s="38">
        <v>23500</v>
      </c>
      <c r="V70" s="38">
        <v>104769</v>
      </c>
      <c r="W70" t="s">
        <v>920</v>
      </c>
      <c r="X70" t="s">
        <v>921</v>
      </c>
      <c r="AB70" s="38">
        <v>200</v>
      </c>
      <c r="AC70" t="s">
        <v>45</v>
      </c>
      <c r="AD70" t="s">
        <v>45</v>
      </c>
      <c r="AI70" t="s">
        <v>45</v>
      </c>
      <c r="AJ70" s="89">
        <f t="shared" si="4"/>
        <v>0</v>
      </c>
      <c r="AT70" t="s">
        <v>922</v>
      </c>
    </row>
    <row r="71" spans="2:46" ht="15" x14ac:dyDescent="0.25">
      <c r="B71" s="25" t="s">
        <v>77</v>
      </c>
      <c r="C71" s="25" t="s">
        <v>138</v>
      </c>
      <c r="D71" s="29">
        <v>41875</v>
      </c>
      <c r="E71" s="29">
        <v>41967</v>
      </c>
      <c r="F71" s="8">
        <v>2014</v>
      </c>
      <c r="G71" s="25" t="s">
        <v>148</v>
      </c>
      <c r="H71" s="9" t="s">
        <v>240</v>
      </c>
      <c r="I71" s="25" t="s">
        <v>746</v>
      </c>
      <c r="J71" s="25" t="s">
        <v>356</v>
      </c>
      <c r="K71" s="33">
        <v>500000</v>
      </c>
      <c r="L71" s="36">
        <v>49922</v>
      </c>
      <c r="M71" s="36">
        <v>49922</v>
      </c>
      <c r="N71" s="86">
        <v>34981</v>
      </c>
      <c r="O71" s="46">
        <f t="shared" si="3"/>
        <v>6.9961999999999996E-2</v>
      </c>
      <c r="P71">
        <v>100</v>
      </c>
      <c r="U71" s="38">
        <v>200</v>
      </c>
      <c r="AB71" s="38">
        <v>200</v>
      </c>
      <c r="AJ71" s="89">
        <f t="shared" si="4"/>
        <v>0</v>
      </c>
      <c r="AL71" s="86">
        <v>6571</v>
      </c>
      <c r="AT71" t="s">
        <v>923</v>
      </c>
    </row>
    <row r="72" spans="2:46" ht="15" x14ac:dyDescent="0.25">
      <c r="B72" s="25" t="s">
        <v>95</v>
      </c>
      <c r="C72" s="25" t="s">
        <v>138</v>
      </c>
      <c r="D72" s="29">
        <v>41878</v>
      </c>
      <c r="E72" s="29">
        <v>41970</v>
      </c>
      <c r="F72" s="8">
        <v>2014</v>
      </c>
      <c r="G72" s="25" t="s">
        <v>148</v>
      </c>
      <c r="H72" s="9" t="s">
        <v>240</v>
      </c>
      <c r="I72" s="25" t="s">
        <v>747</v>
      </c>
      <c r="J72" s="25" t="s">
        <v>356</v>
      </c>
      <c r="K72" s="33">
        <v>1000000</v>
      </c>
      <c r="L72" s="36">
        <v>50204</v>
      </c>
      <c r="M72" s="36">
        <v>50204</v>
      </c>
      <c r="N72" s="86">
        <v>35250</v>
      </c>
      <c r="O72" s="46">
        <f t="shared" si="3"/>
        <v>3.5249999999999997E-2</v>
      </c>
      <c r="P72">
        <v>100</v>
      </c>
      <c r="W72">
        <v>240</v>
      </c>
      <c r="AD72">
        <v>27</v>
      </c>
      <c r="AJ72" s="89">
        <f t="shared" si="4"/>
        <v>0</v>
      </c>
      <c r="AK72" s="86">
        <v>5500</v>
      </c>
      <c r="AL72">
        <v>539</v>
      </c>
      <c r="AT72" t="s">
        <v>924</v>
      </c>
    </row>
    <row r="73" spans="2:46" ht="15" x14ac:dyDescent="0.25">
      <c r="B73" s="25" t="s">
        <v>98</v>
      </c>
      <c r="C73" s="25" t="s">
        <v>138</v>
      </c>
      <c r="D73" s="29">
        <v>41878</v>
      </c>
      <c r="E73" s="29">
        <v>41970</v>
      </c>
      <c r="F73" s="8">
        <v>2014</v>
      </c>
      <c r="G73" s="25" t="s">
        <v>148</v>
      </c>
      <c r="H73" s="9" t="s">
        <v>240</v>
      </c>
      <c r="I73" s="25" t="s">
        <v>748</v>
      </c>
      <c r="J73" s="25" t="s">
        <v>356</v>
      </c>
      <c r="K73" s="86">
        <v>3831117</v>
      </c>
      <c r="L73" s="36">
        <v>49530</v>
      </c>
      <c r="M73" s="36">
        <v>49530</v>
      </c>
      <c r="N73" s="86">
        <v>38127</v>
      </c>
      <c r="O73" s="46">
        <f t="shared" si="3"/>
        <v>9.9519278581155311E-3</v>
      </c>
      <c r="P73">
        <v>100</v>
      </c>
      <c r="W73">
        <v>240</v>
      </c>
      <c r="X73">
        <v>99</v>
      </c>
      <c r="AD73">
        <v>90</v>
      </c>
      <c r="AJ73" s="89">
        <f t="shared" si="4"/>
        <v>0</v>
      </c>
      <c r="AK73">
        <v>5500</v>
      </c>
      <c r="AL73" s="86">
        <v>6864</v>
      </c>
      <c r="AT73" t="s">
        <v>925</v>
      </c>
    </row>
    <row r="74" spans="2:46" ht="15" x14ac:dyDescent="0.25">
      <c r="B74" s="26" t="s">
        <v>228</v>
      </c>
      <c r="C74" s="25" t="s">
        <v>138</v>
      </c>
      <c r="D74" s="29">
        <v>41880</v>
      </c>
      <c r="E74" s="29">
        <v>41972</v>
      </c>
      <c r="F74" s="8">
        <v>2014</v>
      </c>
      <c r="G74" s="25" t="s">
        <v>148</v>
      </c>
      <c r="H74" s="9" t="s">
        <v>240</v>
      </c>
      <c r="I74" s="25" t="s">
        <v>749</v>
      </c>
      <c r="J74" s="25" t="s">
        <v>356</v>
      </c>
      <c r="K74" s="33">
        <v>30000</v>
      </c>
      <c r="L74" s="36">
        <v>256399</v>
      </c>
      <c r="M74" s="36">
        <v>256399</v>
      </c>
      <c r="N74" s="86">
        <v>244262</v>
      </c>
      <c r="O74" s="46">
        <f t="shared" si="3"/>
        <v>8.1420666666666666</v>
      </c>
      <c r="P74">
        <v>100</v>
      </c>
      <c r="Q74" s="38">
        <v>30000</v>
      </c>
      <c r="S74" s="38">
        <v>30000</v>
      </c>
      <c r="U74" s="38">
        <v>1502</v>
      </c>
      <c r="W74" s="86">
        <v>11750</v>
      </c>
      <c r="X74" s="86">
        <v>10642</v>
      </c>
      <c r="Y74">
        <f t="shared" ref="Y74:Y98" si="5">X74/S74</f>
        <v>0.35473333333333334</v>
      </c>
      <c r="Z74" s="38">
        <v>1000</v>
      </c>
      <c r="AH74">
        <v>75</v>
      </c>
      <c r="AJ74" s="89">
        <f t="shared" si="4"/>
        <v>1075</v>
      </c>
      <c r="AK74" s="86">
        <v>40950</v>
      </c>
      <c r="AL74" s="86">
        <v>39156</v>
      </c>
      <c r="AT74" t="s">
        <v>926</v>
      </c>
    </row>
    <row r="75" spans="2:46" ht="15" x14ac:dyDescent="0.25">
      <c r="B75" s="26" t="s">
        <v>223</v>
      </c>
      <c r="C75" s="25" t="s">
        <v>138</v>
      </c>
      <c r="D75" s="29">
        <v>41880</v>
      </c>
      <c r="E75" s="29">
        <v>41972</v>
      </c>
      <c r="F75" s="8">
        <v>2014</v>
      </c>
      <c r="G75" s="25" t="s">
        <v>148</v>
      </c>
      <c r="H75" s="9" t="s">
        <v>240</v>
      </c>
      <c r="I75" s="25" t="s">
        <v>750</v>
      </c>
      <c r="J75" s="25" t="s">
        <v>356</v>
      </c>
      <c r="K75" s="86">
        <v>137586</v>
      </c>
      <c r="L75" s="36">
        <v>48697</v>
      </c>
      <c r="M75" s="36">
        <v>48697</v>
      </c>
      <c r="N75" s="86">
        <v>33726</v>
      </c>
      <c r="O75" s="46">
        <f t="shared" si="3"/>
        <v>0.24512668440102917</v>
      </c>
      <c r="P75">
        <v>100</v>
      </c>
      <c r="AD75">
        <v>300</v>
      </c>
      <c r="AJ75" s="89">
        <f t="shared" si="4"/>
        <v>0</v>
      </c>
      <c r="AK75">
        <v>5000</v>
      </c>
      <c r="AL75" s="86">
        <v>5142</v>
      </c>
      <c r="AT75" t="s">
        <v>927</v>
      </c>
    </row>
    <row r="76" spans="2:46" ht="15" x14ac:dyDescent="0.25">
      <c r="B76" s="25" t="s">
        <v>6</v>
      </c>
      <c r="C76" s="25" t="s">
        <v>138</v>
      </c>
      <c r="D76" s="29">
        <v>41880</v>
      </c>
      <c r="E76" s="29">
        <v>42153</v>
      </c>
      <c r="F76" s="8">
        <v>2014</v>
      </c>
      <c r="G76" s="25" t="s">
        <v>38</v>
      </c>
      <c r="H76" s="9" t="s">
        <v>169</v>
      </c>
      <c r="I76" s="25" t="s">
        <v>751</v>
      </c>
      <c r="J76" s="25" t="s">
        <v>357</v>
      </c>
      <c r="K76" s="33">
        <v>649175</v>
      </c>
      <c r="L76" s="36">
        <v>8512016</v>
      </c>
      <c r="M76" s="86">
        <v>860851</v>
      </c>
      <c r="N76" s="86">
        <v>793949</v>
      </c>
      <c r="O76" s="46">
        <f t="shared" si="3"/>
        <v>1.2230122848230447</v>
      </c>
      <c r="P76">
        <v>10</v>
      </c>
      <c r="R76" s="38">
        <v>60000</v>
      </c>
      <c r="S76" s="38">
        <v>60000</v>
      </c>
      <c r="U76" s="38">
        <v>120</v>
      </c>
      <c r="AJ76" s="89">
        <f t="shared" si="4"/>
        <v>0</v>
      </c>
      <c r="AT76" t="s">
        <v>928</v>
      </c>
    </row>
    <row r="77" spans="2:46" ht="15" x14ac:dyDescent="0.25">
      <c r="B77" s="25" t="s">
        <v>77</v>
      </c>
      <c r="C77" s="25" t="s">
        <v>138</v>
      </c>
      <c r="D77" s="29">
        <v>41887</v>
      </c>
      <c r="E77" s="29">
        <v>41978</v>
      </c>
      <c r="F77" s="8">
        <v>2014</v>
      </c>
      <c r="G77" s="25" t="s">
        <v>3</v>
      </c>
      <c r="H77" s="9" t="s">
        <v>167</v>
      </c>
      <c r="I77" s="25" t="s">
        <v>752</v>
      </c>
      <c r="J77" s="25" t="s">
        <v>356</v>
      </c>
      <c r="K77" s="86">
        <v>52380</v>
      </c>
      <c r="L77" s="86">
        <v>308136</v>
      </c>
      <c r="M77" s="86">
        <v>308136</v>
      </c>
      <c r="N77" s="86">
        <v>296682</v>
      </c>
      <c r="O77" s="46">
        <f t="shared" si="3"/>
        <v>5.6640320733104241</v>
      </c>
      <c r="P77" s="86">
        <v>100</v>
      </c>
      <c r="Q77" s="38">
        <v>3500</v>
      </c>
      <c r="R77" s="38">
        <v>3500</v>
      </c>
      <c r="S77" s="38">
        <v>3500</v>
      </c>
      <c r="U77" s="38">
        <v>280</v>
      </c>
      <c r="W77" s="86">
        <v>50863</v>
      </c>
      <c r="X77" s="86">
        <v>53380</v>
      </c>
      <c r="Y77">
        <f t="shared" si="5"/>
        <v>15.251428571428571</v>
      </c>
      <c r="AC77" t="s">
        <v>45</v>
      </c>
      <c r="AD77">
        <v>280</v>
      </c>
      <c r="AE77" s="38">
        <v>552</v>
      </c>
      <c r="AJ77" s="89">
        <f t="shared" si="4"/>
        <v>0</v>
      </c>
      <c r="AK77" s="86">
        <v>1000</v>
      </c>
      <c r="AL77" s="86">
        <v>5704</v>
      </c>
      <c r="AT77" t="s">
        <v>929</v>
      </c>
    </row>
    <row r="78" spans="2:46" ht="15" x14ac:dyDescent="0.25">
      <c r="B78" s="25" t="s">
        <v>4</v>
      </c>
      <c r="C78" s="25" t="s">
        <v>134</v>
      </c>
      <c r="D78" s="29">
        <v>41887</v>
      </c>
      <c r="E78" s="29">
        <v>42222</v>
      </c>
      <c r="F78" s="8">
        <v>2014</v>
      </c>
      <c r="G78" s="25" t="s">
        <v>3</v>
      </c>
      <c r="H78" s="9" t="s">
        <v>167</v>
      </c>
      <c r="I78" s="25" t="s">
        <v>753</v>
      </c>
      <c r="J78" s="25" t="s">
        <v>357</v>
      </c>
      <c r="K78" s="33">
        <v>107775</v>
      </c>
      <c r="L78" s="36">
        <v>2206628</v>
      </c>
      <c r="M78" s="36">
        <v>1303357</v>
      </c>
      <c r="N78" s="86">
        <v>913159</v>
      </c>
      <c r="O78" s="46">
        <f t="shared" si="3"/>
        <v>8.4728276501971695</v>
      </c>
      <c r="P78">
        <v>59</v>
      </c>
      <c r="Q78" s="38">
        <v>15000</v>
      </c>
      <c r="R78" s="38">
        <v>2500</v>
      </c>
      <c r="S78" s="38">
        <v>15000</v>
      </c>
      <c r="T78" t="s">
        <v>45</v>
      </c>
      <c r="U78" s="38">
        <v>40</v>
      </c>
      <c r="V78" s="38">
        <v>8000</v>
      </c>
      <c r="W78">
        <v>132963</v>
      </c>
      <c r="X78">
        <v>12952</v>
      </c>
      <c r="Y78">
        <f t="shared" si="5"/>
        <v>0.86346666666666672</v>
      </c>
      <c r="AA78" s="38">
        <v>5000</v>
      </c>
      <c r="AB78" s="38">
        <v>200</v>
      </c>
      <c r="AC78" t="s">
        <v>45</v>
      </c>
      <c r="AD78" t="s">
        <v>45</v>
      </c>
      <c r="AJ78" s="89">
        <f t="shared" si="4"/>
        <v>5000</v>
      </c>
      <c r="AT78" t="s">
        <v>930</v>
      </c>
    </row>
    <row r="79" spans="2:46" ht="15" x14ac:dyDescent="0.25">
      <c r="B79" s="25" t="s">
        <v>78</v>
      </c>
      <c r="C79" s="25" t="s">
        <v>138</v>
      </c>
      <c r="D79" s="29">
        <v>41890</v>
      </c>
      <c r="E79" s="29">
        <v>42063</v>
      </c>
      <c r="F79" s="8">
        <v>2014</v>
      </c>
      <c r="G79" s="25" t="s">
        <v>148</v>
      </c>
      <c r="H79" s="9" t="s">
        <v>240</v>
      </c>
      <c r="I79" s="25" t="s">
        <v>754</v>
      </c>
      <c r="J79" s="25" t="s">
        <v>357</v>
      </c>
      <c r="K79" s="33">
        <v>2200000</v>
      </c>
      <c r="L79" s="36">
        <v>1380962</v>
      </c>
      <c r="M79" s="86">
        <v>435781</v>
      </c>
      <c r="N79" s="86">
        <v>385245</v>
      </c>
      <c r="O79" s="46">
        <f t="shared" si="3"/>
        <v>0.17511136363636365</v>
      </c>
      <c r="P79">
        <v>13</v>
      </c>
      <c r="U79" s="38">
        <v>1200</v>
      </c>
      <c r="W79" s="86">
        <v>36792</v>
      </c>
      <c r="X79" s="86">
        <v>6216</v>
      </c>
      <c r="AB79" s="38">
        <v>1000</v>
      </c>
      <c r="AD79" t="s">
        <v>45</v>
      </c>
      <c r="AJ79" s="89">
        <f t="shared" si="4"/>
        <v>0</v>
      </c>
      <c r="AK79" s="86">
        <v>224143</v>
      </c>
      <c r="AT79" t="s">
        <v>931</v>
      </c>
    </row>
    <row r="80" spans="2:46" ht="15" x14ac:dyDescent="0.25">
      <c r="B80" s="25" t="s">
        <v>15</v>
      </c>
      <c r="C80" s="25" t="s">
        <v>134</v>
      </c>
      <c r="D80" s="29">
        <v>41893</v>
      </c>
      <c r="E80" s="29">
        <v>42074</v>
      </c>
      <c r="F80" s="8">
        <v>2014</v>
      </c>
      <c r="G80" s="25" t="s">
        <v>3</v>
      </c>
      <c r="H80" s="9" t="s">
        <v>167</v>
      </c>
      <c r="I80" s="25" t="s">
        <v>755</v>
      </c>
      <c r="J80" s="25" t="s">
        <v>357</v>
      </c>
      <c r="K80" s="33">
        <v>70000</v>
      </c>
      <c r="L80" s="86">
        <v>1122723</v>
      </c>
      <c r="M80" s="86">
        <v>1097417</v>
      </c>
      <c r="N80" s="86">
        <v>574619</v>
      </c>
      <c r="O80" s="46">
        <f t="shared" si="3"/>
        <v>8.2088428571428569</v>
      </c>
      <c r="P80" s="86">
        <v>98</v>
      </c>
      <c r="AJ80" s="89">
        <f t="shared" si="4"/>
        <v>0</v>
      </c>
      <c r="AK80">
        <v>60000</v>
      </c>
      <c r="AT80" t="s">
        <v>932</v>
      </c>
    </row>
    <row r="81" spans="2:46" ht="15" x14ac:dyDescent="0.25">
      <c r="B81" s="25" t="s">
        <v>0</v>
      </c>
      <c r="C81" s="25" t="s">
        <v>138</v>
      </c>
      <c r="D81" s="29">
        <v>41894</v>
      </c>
      <c r="E81" s="29">
        <v>41985</v>
      </c>
      <c r="F81" s="8">
        <v>2014</v>
      </c>
      <c r="G81" s="25" t="s">
        <v>148</v>
      </c>
      <c r="H81" s="9" t="s">
        <v>240</v>
      </c>
      <c r="I81" s="25" t="s">
        <v>756</v>
      </c>
      <c r="J81" s="25" t="s">
        <v>356</v>
      </c>
      <c r="K81" s="86">
        <v>143973</v>
      </c>
      <c r="L81" s="36">
        <v>54766</v>
      </c>
      <c r="M81" s="36">
        <v>54766</v>
      </c>
      <c r="N81" s="86">
        <v>22924</v>
      </c>
      <c r="O81" s="46">
        <f t="shared" si="3"/>
        <v>0.15922429900050705</v>
      </c>
      <c r="P81">
        <v>100</v>
      </c>
      <c r="U81" s="38">
        <v>150</v>
      </c>
      <c r="W81" s="86">
        <v>500</v>
      </c>
      <c r="X81" s="86">
        <v>4395</v>
      </c>
      <c r="AB81" s="38">
        <v>146</v>
      </c>
      <c r="AJ81" s="89">
        <f t="shared" si="4"/>
        <v>0</v>
      </c>
      <c r="AK81" s="86">
        <v>3300</v>
      </c>
      <c r="AT81" t="s">
        <v>933</v>
      </c>
    </row>
    <row r="82" spans="2:46" ht="15" x14ac:dyDescent="0.25">
      <c r="B82" s="25" t="s">
        <v>47</v>
      </c>
      <c r="C82" s="25" t="s">
        <v>138</v>
      </c>
      <c r="D82" s="29">
        <v>41894</v>
      </c>
      <c r="E82" s="29">
        <v>42185</v>
      </c>
      <c r="F82" s="8">
        <v>2014</v>
      </c>
      <c r="G82" s="25" t="s">
        <v>99</v>
      </c>
      <c r="H82" s="9" t="s">
        <v>167</v>
      </c>
      <c r="I82" s="25" t="s">
        <v>757</v>
      </c>
      <c r="J82" s="25" t="s">
        <v>357</v>
      </c>
      <c r="K82" s="33">
        <v>50000</v>
      </c>
      <c r="L82" s="36">
        <v>1062406</v>
      </c>
      <c r="M82" s="86">
        <v>372742</v>
      </c>
      <c r="N82" s="86">
        <v>335047</v>
      </c>
      <c r="O82" s="46">
        <f t="shared" si="3"/>
        <v>6.7009400000000001</v>
      </c>
      <c r="P82">
        <v>35</v>
      </c>
      <c r="Q82" s="38">
        <v>2500</v>
      </c>
      <c r="S82" s="38">
        <v>2500</v>
      </c>
      <c r="T82" t="s">
        <v>45</v>
      </c>
      <c r="U82" s="38">
        <v>60</v>
      </c>
      <c r="V82" s="38">
        <v>5558</v>
      </c>
      <c r="W82" s="86">
        <v>45500</v>
      </c>
      <c r="X82" s="86">
        <v>19024</v>
      </c>
      <c r="Y82">
        <f t="shared" si="5"/>
        <v>7.6096000000000004</v>
      </c>
      <c r="AC82">
        <v>60</v>
      </c>
      <c r="AJ82" s="89">
        <f t="shared" si="4"/>
        <v>0</v>
      </c>
      <c r="AK82" s="86">
        <v>5660</v>
      </c>
      <c r="AL82">
        <v>25</v>
      </c>
      <c r="AT82" t="s">
        <v>934</v>
      </c>
    </row>
    <row r="83" spans="2:46" ht="15" x14ac:dyDescent="0.25">
      <c r="B83" s="25" t="s">
        <v>14</v>
      </c>
      <c r="C83" s="25" t="s">
        <v>138</v>
      </c>
      <c r="D83" s="29">
        <v>41897</v>
      </c>
      <c r="E83" s="29">
        <v>41988</v>
      </c>
      <c r="F83" s="8">
        <v>2014</v>
      </c>
      <c r="G83" s="25" t="s">
        <v>148</v>
      </c>
      <c r="H83" s="9" t="s">
        <v>167</v>
      </c>
      <c r="I83" s="25" t="s">
        <v>758</v>
      </c>
      <c r="J83" s="25" t="s">
        <v>356</v>
      </c>
      <c r="K83" s="33">
        <v>361690</v>
      </c>
      <c r="L83" s="36">
        <v>46856</v>
      </c>
      <c r="M83" s="36">
        <v>46856</v>
      </c>
      <c r="N83" s="86">
        <v>39712</v>
      </c>
      <c r="O83" s="46">
        <f t="shared" si="3"/>
        <v>0.10979568138461113</v>
      </c>
      <c r="P83">
        <v>100</v>
      </c>
      <c r="W83" s="86">
        <v>3916</v>
      </c>
      <c r="X83" s="86">
        <v>3541</v>
      </c>
      <c r="AB83" s="38">
        <v>150</v>
      </c>
      <c r="AD83">
        <v>150</v>
      </c>
      <c r="AJ83" s="89">
        <f t="shared" si="4"/>
        <v>0</v>
      </c>
      <c r="AT83" t="s">
        <v>935</v>
      </c>
    </row>
    <row r="84" spans="2:46" ht="15" x14ac:dyDescent="0.25">
      <c r="B84" s="25" t="s">
        <v>89</v>
      </c>
      <c r="C84" s="25" t="s">
        <v>134</v>
      </c>
      <c r="D84" s="29">
        <v>41899</v>
      </c>
      <c r="E84" s="29">
        <v>42080</v>
      </c>
      <c r="F84" s="8">
        <v>2014</v>
      </c>
      <c r="G84" s="25" t="s">
        <v>3</v>
      </c>
      <c r="H84" s="9" t="s">
        <v>167</v>
      </c>
      <c r="I84" s="25" t="s">
        <v>759</v>
      </c>
      <c r="J84" s="25" t="s">
        <v>356</v>
      </c>
      <c r="K84" s="33">
        <v>30000</v>
      </c>
      <c r="L84" s="36">
        <v>396153</v>
      </c>
      <c r="M84" s="36">
        <v>396153</v>
      </c>
      <c r="N84" s="86">
        <v>330721</v>
      </c>
      <c r="O84" s="46">
        <f t="shared" si="3"/>
        <v>11.024033333333334</v>
      </c>
      <c r="P84">
        <v>100</v>
      </c>
      <c r="Q84" s="36">
        <v>30000</v>
      </c>
      <c r="R84" s="36">
        <v>30000</v>
      </c>
      <c r="S84" s="36">
        <v>30000</v>
      </c>
      <c r="V84" s="36">
        <v>30000</v>
      </c>
      <c r="W84" s="86">
        <v>47629</v>
      </c>
      <c r="X84" s="86">
        <v>33980</v>
      </c>
      <c r="Y84">
        <f t="shared" si="5"/>
        <v>1.1326666666666667</v>
      </c>
      <c r="AE84" s="38">
        <v>400</v>
      </c>
      <c r="AJ84" s="89">
        <f t="shared" si="4"/>
        <v>0</v>
      </c>
      <c r="AT84" t="s">
        <v>936</v>
      </c>
    </row>
    <row r="85" spans="2:46" ht="15" x14ac:dyDescent="0.25">
      <c r="B85" s="25" t="s">
        <v>6</v>
      </c>
      <c r="C85" s="25" t="s">
        <v>138</v>
      </c>
      <c r="D85" s="29">
        <v>41905</v>
      </c>
      <c r="E85" s="29">
        <v>41996</v>
      </c>
      <c r="F85" s="8">
        <v>2014</v>
      </c>
      <c r="G85" s="25" t="s">
        <v>148</v>
      </c>
      <c r="H85" s="9" t="s">
        <v>167</v>
      </c>
      <c r="I85" s="25" t="s">
        <v>760</v>
      </c>
      <c r="J85" s="25" t="s">
        <v>356</v>
      </c>
      <c r="K85" s="33">
        <v>18000</v>
      </c>
      <c r="L85" s="36">
        <v>59127</v>
      </c>
      <c r="AB85" s="38">
        <v>120</v>
      </c>
      <c r="AD85">
        <v>120</v>
      </c>
      <c r="AJ85" s="89">
        <f t="shared" si="4"/>
        <v>0</v>
      </c>
      <c r="AT85" t="s">
        <v>938</v>
      </c>
    </row>
    <row r="86" spans="2:46" ht="15" x14ac:dyDescent="0.25">
      <c r="B86" s="25" t="s">
        <v>13</v>
      </c>
      <c r="C86" s="25" t="s">
        <v>138</v>
      </c>
      <c r="D86" s="29">
        <v>41906</v>
      </c>
      <c r="E86" s="29">
        <v>41997</v>
      </c>
      <c r="F86" s="8">
        <v>2014</v>
      </c>
      <c r="G86" s="25" t="s">
        <v>3</v>
      </c>
      <c r="H86" s="9" t="s">
        <v>167</v>
      </c>
      <c r="I86" s="25" t="s">
        <v>761</v>
      </c>
      <c r="J86" s="25" t="s">
        <v>356</v>
      </c>
      <c r="K86" s="33">
        <v>25170</v>
      </c>
      <c r="L86" s="36">
        <v>303916</v>
      </c>
      <c r="M86" s="36">
        <v>303916</v>
      </c>
      <c r="N86" s="86">
        <v>241872</v>
      </c>
      <c r="O86" s="46">
        <f t="shared" si="3"/>
        <v>9.6095351609058408</v>
      </c>
      <c r="P86">
        <v>100</v>
      </c>
      <c r="V86" s="86">
        <v>17208</v>
      </c>
      <c r="W86" s="86">
        <v>15000</v>
      </c>
      <c r="X86" s="86">
        <v>10663</v>
      </c>
      <c r="AE86" s="38">
        <v>3000</v>
      </c>
      <c r="AH86">
        <v>60</v>
      </c>
      <c r="AJ86" s="89">
        <f t="shared" si="4"/>
        <v>60</v>
      </c>
      <c r="AT86" t="s">
        <v>939</v>
      </c>
    </row>
    <row r="87" spans="2:46" ht="15" x14ac:dyDescent="0.25">
      <c r="B87" s="25" t="s">
        <v>12</v>
      </c>
      <c r="C87" s="25" t="s">
        <v>229</v>
      </c>
      <c r="D87" s="29">
        <v>41906</v>
      </c>
      <c r="E87" s="29">
        <v>42028</v>
      </c>
      <c r="F87" s="8">
        <v>2014</v>
      </c>
      <c r="G87" s="25" t="s">
        <v>3</v>
      </c>
      <c r="H87" s="9" t="s">
        <v>167</v>
      </c>
      <c r="I87" s="25" t="s">
        <v>762</v>
      </c>
      <c r="J87" s="25" t="s">
        <v>356</v>
      </c>
      <c r="K87" s="33">
        <v>3460</v>
      </c>
      <c r="L87" s="36">
        <v>152646</v>
      </c>
      <c r="M87" s="36">
        <v>152646</v>
      </c>
      <c r="N87" s="86">
        <v>140394</v>
      </c>
      <c r="O87" s="46">
        <f t="shared" si="3"/>
        <v>40.576300578034683</v>
      </c>
      <c r="P87">
        <v>100</v>
      </c>
      <c r="R87" s="86">
        <v>3460</v>
      </c>
      <c r="S87" s="86">
        <v>3460</v>
      </c>
      <c r="W87" s="86">
        <v>16630</v>
      </c>
      <c r="AB87" s="38">
        <v>1500</v>
      </c>
      <c r="AJ87" s="89">
        <f t="shared" si="4"/>
        <v>0</v>
      </c>
      <c r="AT87" t="s">
        <v>940</v>
      </c>
    </row>
    <row r="88" spans="2:46" ht="15" x14ac:dyDescent="0.25">
      <c r="B88" s="25" t="s">
        <v>483</v>
      </c>
      <c r="C88" s="25" t="s">
        <v>229</v>
      </c>
      <c r="D88" s="29">
        <v>41907</v>
      </c>
      <c r="E88" s="29">
        <v>41968</v>
      </c>
      <c r="F88" s="8">
        <v>2014</v>
      </c>
      <c r="G88" s="25" t="s">
        <v>3</v>
      </c>
      <c r="H88" s="9" t="s">
        <v>167</v>
      </c>
      <c r="I88" s="25" t="s">
        <v>763</v>
      </c>
      <c r="J88" s="25" t="s">
        <v>356</v>
      </c>
      <c r="K88" s="33">
        <v>2500</v>
      </c>
      <c r="L88" s="36">
        <v>75382</v>
      </c>
      <c r="M88" s="36">
        <v>75382</v>
      </c>
      <c r="N88" s="86">
        <v>74109</v>
      </c>
      <c r="O88" s="46">
        <f t="shared" si="3"/>
        <v>29.643599999999999</v>
      </c>
      <c r="P88">
        <v>100</v>
      </c>
      <c r="Q88" s="86">
        <v>6370</v>
      </c>
      <c r="S88" s="86">
        <v>6370</v>
      </c>
      <c r="AB88" s="38">
        <v>150</v>
      </c>
      <c r="AJ88" s="89">
        <f t="shared" si="4"/>
        <v>0</v>
      </c>
      <c r="AT88" t="s">
        <v>941</v>
      </c>
    </row>
    <row r="89" spans="2:46" ht="15" x14ac:dyDescent="0.25">
      <c r="B89" s="25" t="s">
        <v>2</v>
      </c>
      <c r="C89" s="25" t="s">
        <v>229</v>
      </c>
      <c r="D89" s="29">
        <v>41912</v>
      </c>
      <c r="E89" s="29">
        <v>42004</v>
      </c>
      <c r="F89" s="8">
        <v>2014</v>
      </c>
      <c r="G89" s="25" t="s">
        <v>3</v>
      </c>
      <c r="H89" s="9" t="s">
        <v>167</v>
      </c>
      <c r="I89" s="25" t="s">
        <v>764</v>
      </c>
      <c r="J89" s="25" t="s">
        <v>356</v>
      </c>
      <c r="K89" s="33">
        <v>2400</v>
      </c>
      <c r="L89" s="36">
        <v>155037</v>
      </c>
      <c r="M89" s="36">
        <v>155037</v>
      </c>
      <c r="N89" s="86">
        <v>154998</v>
      </c>
      <c r="O89" s="46">
        <f t="shared" si="3"/>
        <v>64.582499999999996</v>
      </c>
      <c r="P89">
        <v>100</v>
      </c>
      <c r="R89" s="38">
        <v>2400</v>
      </c>
      <c r="S89" s="38">
        <v>2400</v>
      </c>
      <c r="W89" s="86">
        <v>25200</v>
      </c>
      <c r="AB89" s="38">
        <v>100</v>
      </c>
      <c r="AJ89" s="89">
        <f t="shared" si="4"/>
        <v>0</v>
      </c>
      <c r="AT89" t="s">
        <v>942</v>
      </c>
    </row>
    <row r="90" spans="2:46" ht="15" x14ac:dyDescent="0.25">
      <c r="B90" s="25" t="s">
        <v>669</v>
      </c>
      <c r="C90" s="25" t="s">
        <v>138</v>
      </c>
      <c r="D90" s="83">
        <v>41920</v>
      </c>
      <c r="E90" s="73">
        <v>42012</v>
      </c>
      <c r="F90" s="8">
        <v>2014</v>
      </c>
      <c r="G90" s="25" t="s">
        <v>148</v>
      </c>
      <c r="H90" s="9" t="s">
        <v>240</v>
      </c>
      <c r="I90" s="25" t="s">
        <v>765</v>
      </c>
      <c r="J90" s="25" t="s">
        <v>356</v>
      </c>
      <c r="K90" s="35">
        <v>400000</v>
      </c>
      <c r="L90" s="35">
        <v>49168</v>
      </c>
      <c r="M90" s="35">
        <v>49168</v>
      </c>
      <c r="N90" s="86">
        <v>39437</v>
      </c>
      <c r="O90" s="46">
        <f t="shared" si="3"/>
        <v>9.85925E-2</v>
      </c>
      <c r="P90" s="35">
        <v>100</v>
      </c>
      <c r="W90" s="86">
        <v>1280</v>
      </c>
      <c r="X90">
        <v>704</v>
      </c>
      <c r="AB90" s="38">
        <v>150</v>
      </c>
      <c r="AD90">
        <v>130</v>
      </c>
      <c r="AJ90" s="89">
        <f t="shared" si="4"/>
        <v>0</v>
      </c>
      <c r="AT90" t="s">
        <v>943</v>
      </c>
    </row>
    <row r="91" spans="2:46" ht="15" x14ac:dyDescent="0.25">
      <c r="B91" s="25" t="s">
        <v>121</v>
      </c>
      <c r="C91" s="25" t="s">
        <v>136</v>
      </c>
      <c r="D91" s="83">
        <v>41921</v>
      </c>
      <c r="E91" s="73">
        <v>42194</v>
      </c>
      <c r="F91" s="8">
        <v>2014</v>
      </c>
      <c r="G91" s="25" t="s">
        <v>38</v>
      </c>
      <c r="H91" s="9" t="s">
        <v>169</v>
      </c>
      <c r="I91" s="25" t="s">
        <v>766</v>
      </c>
      <c r="J91" s="25" t="s">
        <v>357</v>
      </c>
      <c r="K91" s="35">
        <v>17500</v>
      </c>
      <c r="L91" s="35">
        <v>1227172</v>
      </c>
      <c r="Q91" s="35">
        <v>17500</v>
      </c>
      <c r="S91" s="35">
        <v>17500</v>
      </c>
      <c r="V91" s="35">
        <v>17500</v>
      </c>
      <c r="AJ91" s="89">
        <f t="shared" si="4"/>
        <v>0</v>
      </c>
      <c r="AT91" t="s">
        <v>944</v>
      </c>
    </row>
    <row r="92" spans="2:46" ht="15" x14ac:dyDescent="0.25">
      <c r="B92" s="25" t="s">
        <v>136</v>
      </c>
      <c r="C92" s="25" t="s">
        <v>136</v>
      </c>
      <c r="D92" s="83">
        <v>41933</v>
      </c>
      <c r="E92" s="73">
        <v>42025</v>
      </c>
      <c r="F92" s="8">
        <v>2014</v>
      </c>
      <c r="G92" s="25" t="s">
        <v>148</v>
      </c>
      <c r="H92" s="9" t="s">
        <v>240</v>
      </c>
      <c r="I92" s="25" t="s">
        <v>767</v>
      </c>
      <c r="J92" s="25" t="s">
        <v>356</v>
      </c>
      <c r="K92" s="35"/>
      <c r="L92" s="35">
        <v>100000</v>
      </c>
      <c r="M92" s="35">
        <v>100000</v>
      </c>
      <c r="N92" s="86">
        <v>85549</v>
      </c>
      <c r="P92" s="35">
        <v>100</v>
      </c>
      <c r="AC92" t="s">
        <v>45</v>
      </c>
      <c r="AD92" t="s">
        <v>45</v>
      </c>
      <c r="AJ92" s="89">
        <f t="shared" si="4"/>
        <v>0</v>
      </c>
      <c r="AT92" t="s">
        <v>945</v>
      </c>
    </row>
    <row r="93" spans="2:46" ht="15" x14ac:dyDescent="0.25">
      <c r="B93" s="25" t="s">
        <v>108</v>
      </c>
      <c r="C93" s="25" t="s">
        <v>138</v>
      </c>
      <c r="D93" s="83">
        <v>41941</v>
      </c>
      <c r="E93" s="73">
        <v>42033</v>
      </c>
      <c r="F93" s="8">
        <v>2014</v>
      </c>
      <c r="G93" s="25" t="s">
        <v>148</v>
      </c>
      <c r="H93" s="9" t="s">
        <v>240</v>
      </c>
      <c r="I93" s="25" t="s">
        <v>768</v>
      </c>
      <c r="J93" s="25" t="s">
        <v>356</v>
      </c>
      <c r="K93" s="35">
        <v>86045</v>
      </c>
      <c r="L93" s="35">
        <v>46641</v>
      </c>
      <c r="M93" s="35">
        <v>46641</v>
      </c>
      <c r="N93" s="86">
        <v>39218</v>
      </c>
      <c r="O93" s="46">
        <f t="shared" si="3"/>
        <v>0.45578476378639082</v>
      </c>
      <c r="P93" s="35">
        <v>100</v>
      </c>
      <c r="AD93">
        <v>195</v>
      </c>
      <c r="AJ93" s="89">
        <f t="shared" si="4"/>
        <v>0</v>
      </c>
      <c r="AT93" t="s">
        <v>946</v>
      </c>
    </row>
    <row r="94" spans="2:46" ht="15" x14ac:dyDescent="0.25">
      <c r="B94" s="25" t="s">
        <v>155</v>
      </c>
      <c r="C94" s="25" t="s">
        <v>229</v>
      </c>
      <c r="D94" s="83">
        <v>41941</v>
      </c>
      <c r="E94" s="73">
        <v>42032</v>
      </c>
      <c r="F94" s="8">
        <v>2014</v>
      </c>
      <c r="G94" s="25" t="s">
        <v>99</v>
      </c>
      <c r="H94" s="9" t="s">
        <v>175</v>
      </c>
      <c r="I94" s="25" t="s">
        <v>769</v>
      </c>
      <c r="J94" s="25" t="s">
        <v>356</v>
      </c>
      <c r="K94" s="35">
        <v>2400</v>
      </c>
      <c r="L94" s="35">
        <v>126229</v>
      </c>
      <c r="M94" s="35">
        <v>126229</v>
      </c>
      <c r="N94" s="86">
        <v>126578</v>
      </c>
      <c r="O94" s="46">
        <f t="shared" si="3"/>
        <v>52.740833333333335</v>
      </c>
      <c r="P94" s="35">
        <v>100</v>
      </c>
      <c r="X94" s="86">
        <v>7668</v>
      </c>
      <c r="AB94" s="38">
        <v>150</v>
      </c>
      <c r="AJ94" s="89">
        <f t="shared" si="4"/>
        <v>0</v>
      </c>
      <c r="AT94" t="s">
        <v>947</v>
      </c>
    </row>
    <row r="95" spans="2:46" ht="15" x14ac:dyDescent="0.25">
      <c r="B95" s="25" t="s">
        <v>65</v>
      </c>
      <c r="C95" s="25" t="s">
        <v>138</v>
      </c>
      <c r="D95" s="83">
        <v>41945</v>
      </c>
      <c r="E95" s="73">
        <v>42310</v>
      </c>
      <c r="F95" s="8">
        <v>2014</v>
      </c>
      <c r="G95" s="25" t="s">
        <v>130</v>
      </c>
      <c r="H95" s="9" t="s">
        <v>175</v>
      </c>
      <c r="I95" s="25" t="s">
        <v>770</v>
      </c>
      <c r="J95" s="25" t="s">
        <v>357</v>
      </c>
      <c r="K95" s="35">
        <v>150000</v>
      </c>
      <c r="L95" s="35">
        <v>2777899</v>
      </c>
      <c r="M95" s="86">
        <v>754084</v>
      </c>
      <c r="N95" s="86">
        <v>267238</v>
      </c>
      <c r="O95" s="46">
        <f t="shared" si="3"/>
        <v>1.7815866666666667</v>
      </c>
      <c r="P95" s="35">
        <v>27</v>
      </c>
      <c r="Q95" s="38">
        <v>10000</v>
      </c>
      <c r="S95" s="38">
        <v>10000</v>
      </c>
      <c r="U95" s="38">
        <v>30</v>
      </c>
      <c r="V95" s="38">
        <v>10000</v>
      </c>
      <c r="W95" s="86">
        <v>252767</v>
      </c>
      <c r="AE95" s="38">
        <v>1800</v>
      </c>
      <c r="AJ95" s="89">
        <f t="shared" si="4"/>
        <v>0</v>
      </c>
      <c r="AK95" s="86">
        <v>6250</v>
      </c>
      <c r="AT95" t="s">
        <v>948</v>
      </c>
    </row>
    <row r="96" spans="2:46" ht="15" x14ac:dyDescent="0.25">
      <c r="B96" s="25" t="s">
        <v>74</v>
      </c>
      <c r="C96" s="25" t="s">
        <v>136</v>
      </c>
      <c r="D96" s="83">
        <v>41953</v>
      </c>
      <c r="E96" s="73">
        <v>41649</v>
      </c>
      <c r="F96" s="8">
        <v>2014</v>
      </c>
      <c r="G96" s="25" t="s">
        <v>673</v>
      </c>
      <c r="H96" s="7" t="s">
        <v>149</v>
      </c>
      <c r="I96" s="25" t="s">
        <v>771</v>
      </c>
      <c r="J96" s="25" t="s">
        <v>356</v>
      </c>
      <c r="K96" s="35">
        <v>6783</v>
      </c>
      <c r="L96" s="35">
        <v>57061</v>
      </c>
      <c r="M96" s="35">
        <v>57061</v>
      </c>
      <c r="N96" s="86">
        <v>45113</v>
      </c>
      <c r="O96" s="46">
        <f t="shared" si="3"/>
        <v>6.6508919357216572</v>
      </c>
      <c r="P96" s="35">
        <v>100</v>
      </c>
      <c r="AB96" s="38">
        <v>50</v>
      </c>
      <c r="AJ96" s="89">
        <f t="shared" si="4"/>
        <v>0</v>
      </c>
      <c r="AT96" t="s">
        <v>949</v>
      </c>
    </row>
    <row r="97" spans="2:46" ht="15" x14ac:dyDescent="0.25">
      <c r="B97" s="25" t="s">
        <v>113</v>
      </c>
      <c r="C97" s="25" t="s">
        <v>229</v>
      </c>
      <c r="D97" s="83">
        <v>41969</v>
      </c>
      <c r="E97" s="73">
        <v>42089</v>
      </c>
      <c r="F97" s="8">
        <v>2014</v>
      </c>
      <c r="G97" s="25" t="s">
        <v>99</v>
      </c>
      <c r="H97" s="7" t="s">
        <v>175</v>
      </c>
      <c r="I97" s="25" t="s">
        <v>772</v>
      </c>
      <c r="J97" s="25" t="s">
        <v>356</v>
      </c>
      <c r="K97" s="35">
        <v>5000</v>
      </c>
      <c r="L97" s="35">
        <v>375212</v>
      </c>
      <c r="U97" s="38">
        <v>250</v>
      </c>
      <c r="Z97" s="38">
        <v>12826</v>
      </c>
      <c r="AI97" t="s">
        <v>45</v>
      </c>
      <c r="AJ97" s="89">
        <f t="shared" si="4"/>
        <v>12826</v>
      </c>
      <c r="AT97" t="s">
        <v>950</v>
      </c>
    </row>
    <row r="98" spans="2:46" ht="15" x14ac:dyDescent="0.25">
      <c r="B98" s="25" t="s">
        <v>77</v>
      </c>
      <c r="C98" s="25" t="s">
        <v>138</v>
      </c>
      <c r="D98" s="83">
        <v>41969</v>
      </c>
      <c r="E98" s="73">
        <v>42040</v>
      </c>
      <c r="F98" s="8">
        <v>2014</v>
      </c>
      <c r="G98" s="25" t="s">
        <v>3</v>
      </c>
      <c r="H98" s="7" t="s">
        <v>167</v>
      </c>
      <c r="I98" s="25" t="s">
        <v>752</v>
      </c>
      <c r="J98" s="25" t="s">
        <v>356</v>
      </c>
      <c r="K98" s="35">
        <v>52380</v>
      </c>
      <c r="L98" s="35">
        <v>308136</v>
      </c>
      <c r="M98" s="35">
        <v>308136</v>
      </c>
      <c r="N98" s="86">
        <v>296682</v>
      </c>
      <c r="O98" s="46">
        <f t="shared" si="3"/>
        <v>5.6640320733104241</v>
      </c>
      <c r="P98" s="35">
        <v>100</v>
      </c>
      <c r="Q98" s="38">
        <v>3500</v>
      </c>
      <c r="R98" s="38">
        <v>3500</v>
      </c>
      <c r="S98" s="38">
        <v>3500</v>
      </c>
      <c r="T98" s="38"/>
      <c r="U98" s="38">
        <v>100</v>
      </c>
      <c r="V98" s="38">
        <v>3500</v>
      </c>
      <c r="W98" s="86">
        <v>50863</v>
      </c>
      <c r="X98" s="86">
        <v>53380</v>
      </c>
      <c r="Y98">
        <f t="shared" si="5"/>
        <v>15.251428571428571</v>
      </c>
      <c r="AC98" t="s">
        <v>45</v>
      </c>
      <c r="AD98">
        <v>280</v>
      </c>
      <c r="AE98" s="38">
        <v>552</v>
      </c>
      <c r="AJ98" s="89">
        <f t="shared" si="4"/>
        <v>0</v>
      </c>
      <c r="AK98">
        <v>1000</v>
      </c>
      <c r="AL98" s="86">
        <v>5704</v>
      </c>
      <c r="AT98" t="s">
        <v>929</v>
      </c>
    </row>
    <row r="99" spans="2:46" ht="15" x14ac:dyDescent="0.25">
      <c r="B99" s="25" t="s">
        <v>85</v>
      </c>
      <c r="C99" s="25" t="s">
        <v>135</v>
      </c>
      <c r="D99" s="83">
        <v>41971</v>
      </c>
      <c r="E99" s="73">
        <v>42063</v>
      </c>
      <c r="F99" s="8">
        <v>2014</v>
      </c>
      <c r="G99" s="25" t="s">
        <v>125</v>
      </c>
      <c r="H99" s="7" t="s">
        <v>167</v>
      </c>
      <c r="I99" s="25" t="s">
        <v>773</v>
      </c>
      <c r="J99" s="25" t="s">
        <v>356</v>
      </c>
      <c r="K99" s="35">
        <v>117000</v>
      </c>
      <c r="L99" s="35">
        <v>245067</v>
      </c>
      <c r="M99" s="35">
        <v>245067</v>
      </c>
      <c r="N99" s="86">
        <v>165096</v>
      </c>
      <c r="O99" s="46">
        <f t="shared" si="3"/>
        <v>1.4110769230769231</v>
      </c>
      <c r="P99" s="35">
        <v>100</v>
      </c>
      <c r="R99" s="38">
        <v>2400</v>
      </c>
      <c r="S99" s="38">
        <v>2400</v>
      </c>
      <c r="AB99" s="38">
        <v>260</v>
      </c>
      <c r="AJ99" s="89">
        <f t="shared" si="4"/>
        <v>0</v>
      </c>
      <c r="AK99" s="86">
        <v>2500</v>
      </c>
      <c r="AT99" t="s">
        <v>951</v>
      </c>
    </row>
    <row r="100" spans="2:46" ht="15" x14ac:dyDescent="0.25">
      <c r="B100" s="25" t="s">
        <v>6</v>
      </c>
      <c r="C100" s="25" t="s">
        <v>138</v>
      </c>
      <c r="D100" s="83">
        <v>41974</v>
      </c>
      <c r="E100" s="73">
        <v>42064</v>
      </c>
      <c r="F100" s="8">
        <v>2014</v>
      </c>
      <c r="G100" s="25" t="s">
        <v>675</v>
      </c>
      <c r="H100" s="7" t="s">
        <v>175</v>
      </c>
      <c r="I100" s="25" t="s">
        <v>549</v>
      </c>
      <c r="J100" s="25" t="s">
        <v>356</v>
      </c>
      <c r="K100" s="35">
        <v>3410</v>
      </c>
      <c r="L100" s="86">
        <v>3581308</v>
      </c>
      <c r="M100" s="86">
        <v>230827</v>
      </c>
      <c r="N100" s="86">
        <v>204096</v>
      </c>
      <c r="O100" s="46">
        <f t="shared" si="3"/>
        <v>59.852199413489735</v>
      </c>
      <c r="P100" s="35">
        <v>1</v>
      </c>
      <c r="Z100" s="38">
        <v>25000</v>
      </c>
      <c r="AC100">
        <v>300</v>
      </c>
      <c r="AJ100" s="89">
        <f t="shared" si="4"/>
        <v>25000</v>
      </c>
      <c r="AT100" t="s">
        <v>637</v>
      </c>
    </row>
    <row r="101" spans="2:46" ht="15" x14ac:dyDescent="0.25">
      <c r="B101" s="25" t="s">
        <v>670</v>
      </c>
      <c r="C101" s="25" t="s">
        <v>138</v>
      </c>
      <c r="D101" s="83">
        <v>41978</v>
      </c>
      <c r="E101" s="73">
        <v>42068</v>
      </c>
      <c r="F101" s="8">
        <v>2014</v>
      </c>
      <c r="G101" s="25" t="s">
        <v>673</v>
      </c>
      <c r="H101" s="7" t="s">
        <v>149</v>
      </c>
      <c r="I101" s="25" t="s">
        <v>774</v>
      </c>
      <c r="J101" s="25" t="s">
        <v>356</v>
      </c>
      <c r="K101" s="35">
        <v>2500</v>
      </c>
      <c r="L101" s="35">
        <v>108739</v>
      </c>
      <c r="AB101" s="38">
        <v>117</v>
      </c>
      <c r="AJ101" s="89">
        <f t="shared" si="4"/>
        <v>0</v>
      </c>
      <c r="AT101" t="s">
        <v>952</v>
      </c>
    </row>
    <row r="102" spans="2:46" ht="15" x14ac:dyDescent="0.25">
      <c r="B102" s="25" t="s">
        <v>671</v>
      </c>
      <c r="C102" s="25" t="s">
        <v>134</v>
      </c>
      <c r="D102" s="83">
        <v>41979</v>
      </c>
      <c r="E102" s="73">
        <v>42039</v>
      </c>
      <c r="F102" s="8">
        <v>2014</v>
      </c>
      <c r="G102" s="25" t="s">
        <v>676</v>
      </c>
      <c r="H102" s="7" t="s">
        <v>175</v>
      </c>
      <c r="I102" s="25" t="s">
        <v>775</v>
      </c>
      <c r="J102" s="25" t="s">
        <v>356</v>
      </c>
      <c r="K102" s="35">
        <v>32000</v>
      </c>
      <c r="L102" s="35">
        <v>211403</v>
      </c>
      <c r="M102" s="35">
        <v>211403</v>
      </c>
      <c r="N102" s="86">
        <v>196355</v>
      </c>
      <c r="O102" s="46">
        <f t="shared" si="3"/>
        <v>6.1360937499999997</v>
      </c>
      <c r="P102" s="35">
        <v>100</v>
      </c>
      <c r="Q102" s="38">
        <v>16000</v>
      </c>
      <c r="S102" s="38">
        <v>16000</v>
      </c>
      <c r="V102" s="38">
        <v>32000</v>
      </c>
      <c r="AB102" s="38">
        <v>700</v>
      </c>
      <c r="AD102" t="s">
        <v>45</v>
      </c>
      <c r="AJ102" s="89">
        <f t="shared" si="4"/>
        <v>0</v>
      </c>
      <c r="AT102" t="s">
        <v>953</v>
      </c>
    </row>
    <row r="103" spans="2:46" ht="15" x14ac:dyDescent="0.25">
      <c r="B103" s="27" t="s">
        <v>5</v>
      </c>
      <c r="C103" s="21" t="s">
        <v>134</v>
      </c>
      <c r="D103" s="83">
        <v>41988</v>
      </c>
      <c r="E103" s="73">
        <v>42094</v>
      </c>
      <c r="F103" s="8">
        <v>2014</v>
      </c>
      <c r="G103" s="25" t="s">
        <v>677</v>
      </c>
      <c r="H103" s="9" t="s">
        <v>241</v>
      </c>
      <c r="I103" s="25" t="s">
        <v>776</v>
      </c>
      <c r="J103" s="25" t="s">
        <v>356</v>
      </c>
      <c r="K103" s="35">
        <v>35000</v>
      </c>
      <c r="L103" s="35">
        <v>266257</v>
      </c>
      <c r="S103" s="38">
        <f>SUM(S3:S102)</f>
        <v>1448274</v>
      </c>
      <c r="AE103" s="38">
        <v>11000</v>
      </c>
      <c r="AJ103" s="89">
        <f t="shared" si="4"/>
        <v>0</v>
      </c>
      <c r="AT103" t="s">
        <v>954</v>
      </c>
    </row>
    <row r="104" spans="2:46" ht="15" x14ac:dyDescent="0.25">
      <c r="B104" s="25" t="s">
        <v>108</v>
      </c>
      <c r="C104" s="25" t="s">
        <v>138</v>
      </c>
      <c r="D104" s="83">
        <v>41995</v>
      </c>
      <c r="E104" s="73">
        <v>42269</v>
      </c>
      <c r="F104" s="8">
        <v>2014</v>
      </c>
      <c r="G104" s="25" t="s">
        <v>662</v>
      </c>
      <c r="H104" s="7" t="s">
        <v>175</v>
      </c>
      <c r="I104" s="25" t="s">
        <v>777</v>
      </c>
      <c r="J104" s="25" t="s">
        <v>357</v>
      </c>
      <c r="K104" s="35">
        <v>34365</v>
      </c>
      <c r="L104" s="35">
        <v>1050000</v>
      </c>
      <c r="AB104" s="38">
        <v>300</v>
      </c>
      <c r="AD104" t="s">
        <v>45</v>
      </c>
      <c r="AE104" s="38">
        <v>6000</v>
      </c>
      <c r="AJ104" s="89">
        <f t="shared" si="4"/>
        <v>0</v>
      </c>
      <c r="AT104" t="s">
        <v>955</v>
      </c>
    </row>
    <row r="105" spans="2:46" ht="15" x14ac:dyDescent="0.25">
      <c r="B105" s="25" t="s">
        <v>65</v>
      </c>
      <c r="C105" s="25" t="s">
        <v>138</v>
      </c>
      <c r="D105" s="83">
        <v>41996</v>
      </c>
      <c r="E105" s="73">
        <v>42086</v>
      </c>
      <c r="F105" s="8">
        <v>2014</v>
      </c>
      <c r="G105" s="25" t="s">
        <v>678</v>
      </c>
      <c r="H105" s="7" t="s">
        <v>175</v>
      </c>
      <c r="I105" s="25" t="s">
        <v>778</v>
      </c>
      <c r="J105" s="25" t="s">
        <v>356</v>
      </c>
      <c r="K105" s="35">
        <v>100000</v>
      </c>
      <c r="L105" s="35">
        <v>239946</v>
      </c>
      <c r="AJ105" s="89">
        <f t="shared" si="4"/>
        <v>0</v>
      </c>
      <c r="AT105" t="s">
        <v>956</v>
      </c>
    </row>
    <row r="106" spans="2:46" ht="15" x14ac:dyDescent="0.25">
      <c r="B106" s="25" t="s">
        <v>47</v>
      </c>
      <c r="C106" s="25" t="s">
        <v>138</v>
      </c>
      <c r="D106" s="83">
        <v>41997</v>
      </c>
      <c r="E106" s="73">
        <v>41997</v>
      </c>
      <c r="F106" s="8">
        <v>2014</v>
      </c>
      <c r="G106" s="25" t="s">
        <v>70</v>
      </c>
      <c r="H106" s="7" t="s">
        <v>240</v>
      </c>
      <c r="I106" s="25" t="s">
        <v>779</v>
      </c>
      <c r="J106" s="25" t="s">
        <v>356</v>
      </c>
      <c r="K106" s="35">
        <v>15000</v>
      </c>
      <c r="L106" s="35">
        <v>261637</v>
      </c>
      <c r="AJ106" s="89">
        <f t="shared" si="4"/>
        <v>0</v>
      </c>
      <c r="AT106" t="s">
        <v>956</v>
      </c>
    </row>
    <row r="107" spans="2:46" ht="15" x14ac:dyDescent="0.25">
      <c r="B107" s="25" t="s">
        <v>672</v>
      </c>
      <c r="C107" s="25" t="s">
        <v>134</v>
      </c>
      <c r="D107" s="83">
        <v>42004</v>
      </c>
      <c r="E107" s="73">
        <v>42094</v>
      </c>
      <c r="F107" s="8">
        <v>2014</v>
      </c>
      <c r="G107" s="25" t="s">
        <v>3</v>
      </c>
      <c r="H107" s="7" t="s">
        <v>167</v>
      </c>
      <c r="I107" s="25" t="s">
        <v>780</v>
      </c>
      <c r="J107" s="25" t="s">
        <v>356</v>
      </c>
      <c r="K107" s="35">
        <v>25000</v>
      </c>
      <c r="L107" s="35">
        <v>170826</v>
      </c>
      <c r="M107" s="35">
        <v>170826</v>
      </c>
      <c r="N107" s="86">
        <v>148039</v>
      </c>
      <c r="O107" s="46">
        <f t="shared" si="3"/>
        <v>5.9215600000000004</v>
      </c>
      <c r="P107" s="35">
        <v>100</v>
      </c>
      <c r="W107" s="86">
        <v>68500</v>
      </c>
      <c r="X107" s="86">
        <v>60910</v>
      </c>
      <c r="AC107" t="s">
        <v>45</v>
      </c>
      <c r="AD107" t="s">
        <v>45</v>
      </c>
      <c r="AJ107" s="89">
        <f t="shared" si="4"/>
        <v>0</v>
      </c>
      <c r="AT107" t="s">
        <v>957</v>
      </c>
    </row>
    <row r="108" spans="2:46" ht="15" x14ac:dyDescent="0.25">
      <c r="G108" s="7"/>
      <c r="X108" s="86"/>
    </row>
  </sheetData>
  <mergeCells count="8">
    <mergeCell ref="AM1:AQ1"/>
    <mergeCell ref="AR1:AS1"/>
    <mergeCell ref="K1:P1"/>
    <mergeCell ref="Q1:S1"/>
    <mergeCell ref="T1:V1"/>
    <mergeCell ref="W1:Y1"/>
    <mergeCell ref="Z1:AI1"/>
    <mergeCell ref="AK1:AL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58"/>
  <sheetViews>
    <sheetView tabSelected="1" zoomScale="96" zoomScaleNormal="96" workbookViewId="0">
      <pane ySplit="2" topLeftCell="A39" activePane="bottomLeft" state="frozen"/>
      <selection pane="bottomLeft" activeCell="C3" sqref="C3:C58"/>
    </sheetView>
  </sheetViews>
  <sheetFormatPr defaultRowHeight="12.75" x14ac:dyDescent="0.2"/>
  <cols>
    <col min="4" max="4" width="18" style="61" bestFit="1" customWidth="1"/>
    <col min="5" max="5" width="11.5703125" bestFit="1" customWidth="1"/>
    <col min="6" max="6" width="9.140625" style="61"/>
    <col min="7" max="7" width="13.28515625" customWidth="1"/>
    <col min="9" max="9" width="15.5703125" style="61" customWidth="1"/>
    <col min="12" max="12" width="13.85546875" style="101" customWidth="1"/>
  </cols>
  <sheetData>
    <row r="1" spans="1:46" ht="15" x14ac:dyDescent="0.25">
      <c r="A1" s="16"/>
      <c r="B1" s="16"/>
      <c r="C1" s="16"/>
      <c r="D1" s="49" t="s">
        <v>24</v>
      </c>
      <c r="E1" s="50"/>
      <c r="F1" s="51"/>
      <c r="G1" s="16"/>
      <c r="H1" s="16"/>
      <c r="I1" s="100"/>
      <c r="J1" s="16"/>
      <c r="K1" s="113" t="s">
        <v>143</v>
      </c>
      <c r="L1" s="114"/>
      <c r="M1" s="114"/>
      <c r="N1" s="114"/>
      <c r="O1" s="114"/>
      <c r="P1" s="115"/>
      <c r="Q1" s="116" t="s">
        <v>162</v>
      </c>
      <c r="R1" s="117"/>
      <c r="S1" s="118"/>
      <c r="T1" s="116" t="s">
        <v>165</v>
      </c>
      <c r="U1" s="117"/>
      <c r="V1" s="119"/>
      <c r="W1" s="120" t="s">
        <v>158</v>
      </c>
      <c r="X1" s="121"/>
      <c r="Y1" s="122"/>
      <c r="Z1" s="123"/>
      <c r="AA1" s="123"/>
      <c r="AB1" s="123"/>
      <c r="AC1" s="123"/>
      <c r="AD1" s="123"/>
      <c r="AE1" s="123"/>
      <c r="AF1" s="123"/>
      <c r="AG1" s="123"/>
      <c r="AH1" s="123"/>
      <c r="AI1" s="124"/>
      <c r="AJ1" s="22"/>
      <c r="AK1" s="125" t="s">
        <v>159</v>
      </c>
      <c r="AL1" s="126"/>
      <c r="AM1" s="107" t="s">
        <v>19</v>
      </c>
      <c r="AN1" s="108"/>
      <c r="AO1" s="108"/>
      <c r="AP1" s="108"/>
      <c r="AQ1" s="109"/>
      <c r="AR1" s="110" t="s">
        <v>53</v>
      </c>
      <c r="AS1" s="109"/>
      <c r="AT1" s="7"/>
    </row>
    <row r="2" spans="1:46" ht="105" x14ac:dyDescent="0.2">
      <c r="A2" s="17" t="s">
        <v>1</v>
      </c>
      <c r="B2" s="17" t="s">
        <v>27</v>
      </c>
      <c r="C2" s="18" t="s">
        <v>120</v>
      </c>
      <c r="D2" s="82" t="s">
        <v>49</v>
      </c>
      <c r="E2" s="3" t="s">
        <v>48</v>
      </c>
      <c r="F2" s="74" t="s">
        <v>144</v>
      </c>
      <c r="G2" s="15" t="s">
        <v>25</v>
      </c>
      <c r="H2" s="17" t="s">
        <v>141</v>
      </c>
      <c r="I2" s="17" t="s">
        <v>160</v>
      </c>
      <c r="J2" s="24" t="s">
        <v>161</v>
      </c>
      <c r="K2" s="2" t="s">
        <v>7</v>
      </c>
      <c r="L2" s="102" t="s">
        <v>26</v>
      </c>
      <c r="M2" s="69" t="s">
        <v>52</v>
      </c>
      <c r="N2" s="39" t="s">
        <v>34</v>
      </c>
      <c r="O2" s="19" t="s">
        <v>154</v>
      </c>
      <c r="P2" s="2" t="s">
        <v>56</v>
      </c>
      <c r="Q2" s="40" t="s">
        <v>163</v>
      </c>
      <c r="R2" s="37" t="s">
        <v>164</v>
      </c>
      <c r="S2" s="37" t="s">
        <v>31</v>
      </c>
      <c r="T2" s="4" t="s">
        <v>44</v>
      </c>
      <c r="U2" s="4" t="s">
        <v>43</v>
      </c>
      <c r="V2" s="4" t="s">
        <v>166</v>
      </c>
      <c r="W2" s="5" t="s">
        <v>29</v>
      </c>
      <c r="X2" s="5" t="s">
        <v>30</v>
      </c>
      <c r="Y2" s="20" t="s">
        <v>156</v>
      </c>
      <c r="Z2" s="41" t="s">
        <v>36</v>
      </c>
      <c r="AA2" s="41" t="s">
        <v>37</v>
      </c>
      <c r="AB2" s="10" t="s">
        <v>40</v>
      </c>
      <c r="AC2" s="10" t="s">
        <v>50</v>
      </c>
      <c r="AD2" s="10" t="s">
        <v>51</v>
      </c>
      <c r="AE2" s="41" t="s">
        <v>39</v>
      </c>
      <c r="AF2" s="10" t="s">
        <v>17</v>
      </c>
      <c r="AG2" s="10" t="s">
        <v>18</v>
      </c>
      <c r="AH2" s="41" t="s">
        <v>16</v>
      </c>
      <c r="AI2" s="11" t="s">
        <v>42</v>
      </c>
      <c r="AJ2" s="23" t="s">
        <v>146</v>
      </c>
      <c r="AK2" s="43" t="s">
        <v>28</v>
      </c>
      <c r="AL2" s="43" t="s">
        <v>35</v>
      </c>
      <c r="AM2" s="14" t="s">
        <v>33</v>
      </c>
      <c r="AN2" s="14" t="s">
        <v>22</v>
      </c>
      <c r="AO2" s="14" t="s">
        <v>23</v>
      </c>
      <c r="AP2" s="14" t="s">
        <v>21</v>
      </c>
      <c r="AQ2" s="14" t="s">
        <v>20</v>
      </c>
      <c r="AR2" s="14" t="s">
        <v>54</v>
      </c>
      <c r="AS2" s="13" t="s">
        <v>55</v>
      </c>
      <c r="AT2" s="72"/>
    </row>
    <row r="3" spans="1:46" ht="15" x14ac:dyDescent="0.25">
      <c r="B3" s="27" t="s">
        <v>781</v>
      </c>
      <c r="C3" s="25" t="s">
        <v>135</v>
      </c>
      <c r="D3" s="75">
        <v>42014</v>
      </c>
      <c r="E3" s="76">
        <v>42165</v>
      </c>
      <c r="F3" s="8">
        <v>2015</v>
      </c>
      <c r="G3" s="27" t="s">
        <v>786</v>
      </c>
      <c r="H3" s="9" t="s">
        <v>169</v>
      </c>
      <c r="I3" s="77" t="s">
        <v>787</v>
      </c>
      <c r="J3" s="78" t="s">
        <v>356</v>
      </c>
      <c r="K3" s="80">
        <v>2861</v>
      </c>
      <c r="L3" s="103">
        <v>170827</v>
      </c>
      <c r="M3" s="86">
        <v>170827</v>
      </c>
      <c r="N3" s="86">
        <v>148039</v>
      </c>
      <c r="O3" s="86">
        <v>51.74</v>
      </c>
      <c r="P3" s="86"/>
      <c r="Q3" s="86">
        <v>800</v>
      </c>
      <c r="R3" s="86">
        <v>800</v>
      </c>
      <c r="S3" s="86">
        <v>800</v>
      </c>
      <c r="V3" s="86">
        <v>800</v>
      </c>
      <c r="W3" s="86">
        <v>68500</v>
      </c>
      <c r="X3" s="86">
        <v>60910</v>
      </c>
      <c r="Y3" s="86">
        <v>76.13</v>
      </c>
      <c r="AC3" t="s">
        <v>45</v>
      </c>
      <c r="AD3" t="s">
        <v>45</v>
      </c>
      <c r="AT3" t="s">
        <v>957</v>
      </c>
    </row>
    <row r="4" spans="1:46" ht="15" x14ac:dyDescent="0.25">
      <c r="B4" s="27" t="s">
        <v>64</v>
      </c>
      <c r="C4" s="21" t="s">
        <v>138</v>
      </c>
      <c r="D4" s="75">
        <v>42016</v>
      </c>
      <c r="E4" s="76">
        <v>42136</v>
      </c>
      <c r="F4" s="8">
        <v>2015</v>
      </c>
      <c r="G4" s="27" t="s">
        <v>3</v>
      </c>
      <c r="H4" s="9" t="s">
        <v>167</v>
      </c>
      <c r="I4" s="77" t="s">
        <v>788</v>
      </c>
      <c r="J4" s="78" t="s">
        <v>356</v>
      </c>
      <c r="K4" s="80">
        <v>2500</v>
      </c>
      <c r="L4" s="81">
        <v>192292</v>
      </c>
      <c r="M4">
        <v>192292</v>
      </c>
      <c r="N4">
        <v>145706</v>
      </c>
      <c r="O4">
        <v>58.28</v>
      </c>
      <c r="Q4" s="80">
        <v>2500</v>
      </c>
      <c r="R4" s="80">
        <v>2500</v>
      </c>
      <c r="S4" s="80">
        <v>2500</v>
      </c>
      <c r="U4" s="80">
        <v>50</v>
      </c>
      <c r="V4" s="80">
        <v>2500</v>
      </c>
      <c r="AE4">
        <v>500</v>
      </c>
      <c r="AT4" t="s">
        <v>958</v>
      </c>
    </row>
    <row r="5" spans="1:46" ht="15" x14ac:dyDescent="0.25">
      <c r="B5" s="27" t="s">
        <v>110</v>
      </c>
      <c r="C5" s="21" t="s">
        <v>138</v>
      </c>
      <c r="D5" s="75">
        <v>42018</v>
      </c>
      <c r="E5" s="76">
        <v>42077</v>
      </c>
      <c r="F5" s="8">
        <v>2015</v>
      </c>
      <c r="G5" s="27" t="s">
        <v>789</v>
      </c>
      <c r="H5" s="9" t="s">
        <v>175</v>
      </c>
      <c r="I5" s="77" t="s">
        <v>790</v>
      </c>
      <c r="J5" s="78" t="s">
        <v>356</v>
      </c>
      <c r="K5" s="80">
        <v>25000</v>
      </c>
      <c r="L5" s="81">
        <v>29814</v>
      </c>
      <c r="M5" s="81">
        <v>29814</v>
      </c>
      <c r="N5" s="86">
        <v>19241</v>
      </c>
      <c r="O5">
        <v>0.66</v>
      </c>
      <c r="U5">
        <v>450</v>
      </c>
      <c r="AT5" t="s">
        <v>959</v>
      </c>
    </row>
    <row r="6" spans="1:46" ht="15" x14ac:dyDescent="0.25">
      <c r="B6" s="27" t="s">
        <v>221</v>
      </c>
      <c r="C6" s="25" t="s">
        <v>229</v>
      </c>
      <c r="D6" s="75">
        <v>42018</v>
      </c>
      <c r="E6" s="76">
        <v>42077</v>
      </c>
      <c r="F6" s="8">
        <v>2015</v>
      </c>
      <c r="G6" s="27" t="s">
        <v>232</v>
      </c>
      <c r="H6" s="9" t="s">
        <v>169</v>
      </c>
      <c r="I6" s="77" t="s">
        <v>791</v>
      </c>
      <c r="J6" s="78" t="s">
        <v>356</v>
      </c>
      <c r="K6" s="80">
        <v>1900</v>
      </c>
      <c r="L6" s="81">
        <v>60638</v>
      </c>
      <c r="M6" s="81">
        <v>60638</v>
      </c>
      <c r="N6" s="86">
        <v>58684</v>
      </c>
      <c r="O6">
        <v>32.6</v>
      </c>
      <c r="AB6">
        <v>207</v>
      </c>
      <c r="AT6" t="s">
        <v>960</v>
      </c>
    </row>
    <row r="7" spans="1:46" ht="15" x14ac:dyDescent="0.25">
      <c r="B7" s="27" t="s">
        <v>672</v>
      </c>
      <c r="C7" s="25" t="s">
        <v>134</v>
      </c>
      <c r="D7" s="75">
        <v>42020</v>
      </c>
      <c r="E7" s="76">
        <v>42078</v>
      </c>
      <c r="F7" s="8">
        <v>2015</v>
      </c>
      <c r="G7" s="27" t="s">
        <v>792</v>
      </c>
      <c r="H7" s="9" t="s">
        <v>167</v>
      </c>
      <c r="I7" s="77" t="s">
        <v>780</v>
      </c>
      <c r="J7" s="78" t="s">
        <v>356</v>
      </c>
      <c r="K7" s="80">
        <v>25000</v>
      </c>
      <c r="L7" s="103">
        <v>170826</v>
      </c>
      <c r="M7">
        <v>170827</v>
      </c>
      <c r="N7" s="86">
        <v>148039</v>
      </c>
      <c r="O7">
        <v>5.92</v>
      </c>
      <c r="Q7">
        <v>800</v>
      </c>
      <c r="R7">
        <v>800</v>
      </c>
      <c r="S7">
        <v>800</v>
      </c>
      <c r="W7" s="86">
        <v>68500</v>
      </c>
      <c r="X7" s="86">
        <v>60910</v>
      </c>
      <c r="Y7">
        <v>76.13</v>
      </c>
      <c r="AB7">
        <v>160</v>
      </c>
      <c r="AC7" t="s">
        <v>45</v>
      </c>
      <c r="AD7" t="s">
        <v>45</v>
      </c>
      <c r="AT7" t="s">
        <v>957</v>
      </c>
    </row>
    <row r="8" spans="1:46" ht="15" x14ac:dyDescent="0.25">
      <c r="B8" s="27" t="s">
        <v>63</v>
      </c>
      <c r="C8" s="9" t="s">
        <v>138</v>
      </c>
      <c r="D8" s="75">
        <v>42025</v>
      </c>
      <c r="E8" s="76">
        <v>42268</v>
      </c>
      <c r="F8" s="8">
        <v>2015</v>
      </c>
      <c r="G8" s="27" t="s">
        <v>3</v>
      </c>
      <c r="H8" s="9" t="s">
        <v>167</v>
      </c>
      <c r="I8" s="77" t="s">
        <v>793</v>
      </c>
      <c r="J8" s="78" t="s">
        <v>357</v>
      </c>
      <c r="K8" s="80">
        <v>46712</v>
      </c>
      <c r="L8" s="104">
        <v>4085262</v>
      </c>
      <c r="U8">
        <v>340</v>
      </c>
      <c r="AA8" s="86">
        <v>42130</v>
      </c>
      <c r="AD8" t="s">
        <v>45</v>
      </c>
      <c r="AF8">
        <v>200000</v>
      </c>
      <c r="AT8" t="s">
        <v>961</v>
      </c>
    </row>
    <row r="9" spans="1:46" ht="15" x14ac:dyDescent="0.25">
      <c r="B9" s="27" t="s">
        <v>96</v>
      </c>
      <c r="C9" s="9" t="s">
        <v>138</v>
      </c>
      <c r="D9" s="75">
        <v>42025</v>
      </c>
      <c r="E9" s="76">
        <v>42268</v>
      </c>
      <c r="F9" s="8">
        <v>2015</v>
      </c>
      <c r="G9" s="27" t="s">
        <v>3</v>
      </c>
      <c r="H9" s="9" t="s">
        <v>167</v>
      </c>
      <c r="I9" s="77" t="s">
        <v>794</v>
      </c>
      <c r="J9" s="78" t="s">
        <v>357</v>
      </c>
      <c r="K9" s="80">
        <v>17620</v>
      </c>
      <c r="L9" s="104">
        <v>1095475</v>
      </c>
    </row>
    <row r="10" spans="1:46" ht="15" x14ac:dyDescent="0.25">
      <c r="B10" s="27" t="s">
        <v>0</v>
      </c>
      <c r="C10" s="9" t="s">
        <v>138</v>
      </c>
      <c r="D10" s="75">
        <v>42027</v>
      </c>
      <c r="E10" s="76">
        <v>42147</v>
      </c>
      <c r="F10" s="8">
        <v>2015</v>
      </c>
      <c r="G10" s="27" t="s">
        <v>795</v>
      </c>
      <c r="H10" s="9" t="s">
        <v>175</v>
      </c>
      <c r="I10" s="77" t="s">
        <v>796</v>
      </c>
      <c r="J10" s="78" t="s">
        <v>356</v>
      </c>
      <c r="K10" s="80">
        <v>2500</v>
      </c>
      <c r="L10" s="104">
        <v>140868</v>
      </c>
      <c r="M10" s="104">
        <v>140868</v>
      </c>
      <c r="N10" s="86">
        <v>128401</v>
      </c>
      <c r="O10" s="104">
        <v>11.36</v>
      </c>
      <c r="P10" s="104"/>
      <c r="R10" t="s">
        <v>972</v>
      </c>
      <c r="S10">
        <v>2500</v>
      </c>
      <c r="W10">
        <v>10931</v>
      </c>
      <c r="X10">
        <v>12181</v>
      </c>
      <c r="Y10">
        <v>4.87</v>
      </c>
      <c r="AB10">
        <v>20</v>
      </c>
      <c r="AD10" t="s">
        <v>45</v>
      </c>
      <c r="AE10">
        <v>1000</v>
      </c>
      <c r="AH10">
        <v>563</v>
      </c>
    </row>
    <row r="11" spans="1:46" ht="15" x14ac:dyDescent="0.25">
      <c r="B11" s="27" t="s">
        <v>97</v>
      </c>
      <c r="C11" s="9" t="s">
        <v>138</v>
      </c>
      <c r="D11" s="75">
        <v>42034</v>
      </c>
      <c r="E11" s="76">
        <v>42171</v>
      </c>
      <c r="F11" s="8">
        <v>2015</v>
      </c>
      <c r="G11" s="27" t="s">
        <v>797</v>
      </c>
      <c r="H11" s="9" t="s">
        <v>241</v>
      </c>
      <c r="I11" s="77" t="s">
        <v>798</v>
      </c>
      <c r="J11" s="78" t="s">
        <v>356</v>
      </c>
      <c r="K11" s="80">
        <v>25000</v>
      </c>
      <c r="L11" s="81">
        <v>452887</v>
      </c>
      <c r="M11">
        <v>452887</v>
      </c>
      <c r="N11" s="86">
        <v>455333</v>
      </c>
      <c r="O11">
        <v>18.21</v>
      </c>
      <c r="Q11" t="s">
        <v>977</v>
      </c>
      <c r="R11" t="s">
        <v>973</v>
      </c>
      <c r="S11" t="s">
        <v>975</v>
      </c>
      <c r="T11" t="s">
        <v>976</v>
      </c>
      <c r="V11" t="s">
        <v>974</v>
      </c>
      <c r="W11">
        <v>23175</v>
      </c>
      <c r="X11">
        <v>17966</v>
      </c>
      <c r="Y11">
        <v>0.33</v>
      </c>
      <c r="AA11">
        <v>60000</v>
      </c>
    </row>
    <row r="12" spans="1:46" ht="15" x14ac:dyDescent="0.25">
      <c r="B12" s="27" t="s">
        <v>61</v>
      </c>
      <c r="C12" s="25" t="s">
        <v>135</v>
      </c>
      <c r="D12" s="75">
        <v>42037</v>
      </c>
      <c r="E12" s="76">
        <v>42126</v>
      </c>
      <c r="F12" s="8">
        <v>2015</v>
      </c>
      <c r="G12" s="27" t="s">
        <v>799</v>
      </c>
      <c r="H12" s="9" t="s">
        <v>169</v>
      </c>
      <c r="I12" s="77" t="s">
        <v>800</v>
      </c>
      <c r="J12" s="78" t="s">
        <v>356</v>
      </c>
      <c r="K12" s="80">
        <v>9104</v>
      </c>
      <c r="L12" s="81">
        <v>182459</v>
      </c>
      <c r="M12" s="86">
        <v>182459</v>
      </c>
      <c r="N12" s="86">
        <v>182459</v>
      </c>
      <c r="O12">
        <v>20.04</v>
      </c>
      <c r="W12">
        <v>8594</v>
      </c>
      <c r="AB12">
        <v>600</v>
      </c>
      <c r="AT12" t="s">
        <v>962</v>
      </c>
    </row>
    <row r="13" spans="1:46" ht="15" x14ac:dyDescent="0.25">
      <c r="B13" s="27" t="s">
        <v>132</v>
      </c>
      <c r="C13" s="25" t="s">
        <v>229</v>
      </c>
      <c r="D13" s="75">
        <v>42041</v>
      </c>
      <c r="E13" s="76">
        <v>42161</v>
      </c>
      <c r="F13" s="8">
        <v>2015</v>
      </c>
      <c r="G13" s="27" t="s">
        <v>3</v>
      </c>
      <c r="H13" s="9" t="s">
        <v>167</v>
      </c>
      <c r="I13" s="77" t="s">
        <v>801</v>
      </c>
      <c r="J13" s="78" t="s">
        <v>356</v>
      </c>
      <c r="K13" s="80">
        <v>42000</v>
      </c>
      <c r="L13" s="81">
        <v>246846</v>
      </c>
      <c r="M13">
        <v>246846</v>
      </c>
      <c r="N13" s="86">
        <v>236557</v>
      </c>
      <c r="O13">
        <v>31.36</v>
      </c>
      <c r="AA13">
        <v>10000</v>
      </c>
      <c r="AB13">
        <v>200</v>
      </c>
    </row>
    <row r="14" spans="1:46" ht="15" x14ac:dyDescent="0.25">
      <c r="B14" s="27" t="s">
        <v>77</v>
      </c>
      <c r="C14" s="9" t="s">
        <v>138</v>
      </c>
      <c r="D14" s="75">
        <v>42041</v>
      </c>
      <c r="E14" s="76">
        <v>42130</v>
      </c>
      <c r="F14" s="8">
        <v>2015</v>
      </c>
      <c r="G14" s="27" t="s">
        <v>795</v>
      </c>
      <c r="H14" s="9" t="s">
        <v>175</v>
      </c>
      <c r="I14" s="77" t="s">
        <v>802</v>
      </c>
      <c r="J14" s="78" t="s">
        <v>357</v>
      </c>
      <c r="K14" s="80">
        <v>25000</v>
      </c>
      <c r="L14" s="104">
        <v>1692347</v>
      </c>
    </row>
    <row r="15" spans="1:46" ht="15" x14ac:dyDescent="0.25">
      <c r="B15" s="27" t="s">
        <v>670</v>
      </c>
      <c r="C15" s="9" t="s">
        <v>138</v>
      </c>
      <c r="D15" s="75">
        <v>42046</v>
      </c>
      <c r="E15" s="76">
        <v>42129</v>
      </c>
      <c r="F15" s="8">
        <v>2015</v>
      </c>
      <c r="G15" s="27" t="s">
        <v>803</v>
      </c>
      <c r="H15" s="9" t="s">
        <v>149</v>
      </c>
      <c r="I15" s="77" t="s">
        <v>774</v>
      </c>
      <c r="J15" s="78" t="s">
        <v>356</v>
      </c>
      <c r="K15" s="80">
        <v>2500</v>
      </c>
      <c r="L15" s="81">
        <v>119069</v>
      </c>
      <c r="M15">
        <v>119069</v>
      </c>
      <c r="N15" s="86">
        <v>48416</v>
      </c>
      <c r="O15">
        <v>19.37</v>
      </c>
      <c r="W15">
        <v>500</v>
      </c>
      <c r="AE15">
        <v>484</v>
      </c>
    </row>
    <row r="16" spans="1:46" ht="15" x14ac:dyDescent="0.25">
      <c r="B16" s="27" t="s">
        <v>221</v>
      </c>
      <c r="C16" s="25" t="s">
        <v>229</v>
      </c>
      <c r="D16" s="75">
        <v>42046</v>
      </c>
      <c r="E16" s="76">
        <v>42166</v>
      </c>
      <c r="F16" s="8">
        <v>2015</v>
      </c>
      <c r="G16" s="27" t="s">
        <v>3</v>
      </c>
      <c r="H16" s="9" t="s">
        <v>167</v>
      </c>
      <c r="I16" s="77" t="s">
        <v>804</v>
      </c>
      <c r="J16" s="78" t="s">
        <v>356</v>
      </c>
      <c r="K16" s="80">
        <v>100000</v>
      </c>
      <c r="L16" s="81">
        <v>179211</v>
      </c>
      <c r="M16">
        <v>179211</v>
      </c>
      <c r="N16">
        <v>174466</v>
      </c>
      <c r="O16">
        <v>42.62</v>
      </c>
      <c r="R16" t="s">
        <v>976</v>
      </c>
      <c r="V16" t="s">
        <v>971</v>
      </c>
      <c r="W16">
        <v>28050</v>
      </c>
      <c r="AA16">
        <f>935*5</f>
        <v>4675</v>
      </c>
      <c r="AB16">
        <v>248</v>
      </c>
    </row>
    <row r="17" spans="2:38" ht="15" x14ac:dyDescent="0.25">
      <c r="B17" s="27" t="s">
        <v>6</v>
      </c>
      <c r="C17" s="25" t="s">
        <v>138</v>
      </c>
      <c r="D17" s="75">
        <v>42058</v>
      </c>
      <c r="E17" s="76">
        <v>42147</v>
      </c>
      <c r="F17" s="8">
        <v>2015</v>
      </c>
      <c r="G17" s="27" t="s">
        <v>70</v>
      </c>
      <c r="H17" s="9" t="s">
        <v>240</v>
      </c>
      <c r="I17" s="77" t="s">
        <v>805</v>
      </c>
      <c r="J17" s="78" t="s">
        <v>356</v>
      </c>
      <c r="K17" s="80">
        <v>319734</v>
      </c>
      <c r="L17" s="81">
        <v>185194</v>
      </c>
      <c r="M17">
        <v>185194</v>
      </c>
      <c r="N17" s="86">
        <v>180880</v>
      </c>
      <c r="O17">
        <v>0.36</v>
      </c>
      <c r="P17">
        <v>100</v>
      </c>
      <c r="Q17" t="s">
        <v>979</v>
      </c>
      <c r="R17" t="s">
        <v>980</v>
      </c>
      <c r="S17">
        <v>340380</v>
      </c>
      <c r="V17" t="s">
        <v>978</v>
      </c>
      <c r="W17">
        <v>4095</v>
      </c>
      <c r="AA17">
        <f>91296*5</f>
        <v>456480</v>
      </c>
      <c r="AB17">
        <v>199</v>
      </c>
      <c r="AD17" t="s">
        <v>45</v>
      </c>
      <c r="AK17">
        <v>12632</v>
      </c>
    </row>
    <row r="18" spans="2:38" ht="15" x14ac:dyDescent="0.25">
      <c r="B18" s="27" t="s">
        <v>5</v>
      </c>
      <c r="C18" s="21" t="s">
        <v>134</v>
      </c>
      <c r="D18" s="75">
        <v>42069</v>
      </c>
      <c r="E18" s="76">
        <v>42161</v>
      </c>
      <c r="F18" s="8">
        <v>2015</v>
      </c>
      <c r="G18" s="27" t="s">
        <v>806</v>
      </c>
      <c r="H18" s="9" t="s">
        <v>145</v>
      </c>
      <c r="I18" s="77" t="s">
        <v>807</v>
      </c>
      <c r="J18" s="78" t="s">
        <v>356</v>
      </c>
      <c r="K18" s="80">
        <v>14070</v>
      </c>
      <c r="L18" s="81">
        <v>119798</v>
      </c>
      <c r="M18">
        <v>119796</v>
      </c>
      <c r="N18">
        <v>72125</v>
      </c>
      <c r="O18">
        <v>5.13</v>
      </c>
      <c r="P18">
        <v>100</v>
      </c>
      <c r="Q18" t="s">
        <v>981</v>
      </c>
      <c r="S18">
        <v>9000</v>
      </c>
      <c r="W18">
        <v>11895</v>
      </c>
      <c r="X18">
        <v>9387</v>
      </c>
      <c r="Y18">
        <v>1.04</v>
      </c>
      <c r="AK18">
        <v>1090</v>
      </c>
      <c r="AL18">
        <v>1075</v>
      </c>
    </row>
    <row r="19" spans="2:38" ht="15" x14ac:dyDescent="0.25">
      <c r="B19" s="27" t="s">
        <v>65</v>
      </c>
      <c r="C19" s="25" t="s">
        <v>138</v>
      </c>
      <c r="D19" s="75">
        <v>42069</v>
      </c>
      <c r="E19" s="76">
        <v>42161</v>
      </c>
      <c r="F19" s="8">
        <v>2015</v>
      </c>
      <c r="G19" s="27" t="s">
        <v>70</v>
      </c>
      <c r="H19" s="9" t="s">
        <v>240</v>
      </c>
      <c r="I19" s="77" t="s">
        <v>808</v>
      </c>
      <c r="J19" s="78" t="s">
        <v>356</v>
      </c>
      <c r="K19" s="80">
        <v>800</v>
      </c>
      <c r="L19" s="81">
        <v>200794</v>
      </c>
      <c r="M19">
        <v>200794</v>
      </c>
      <c r="N19" s="86">
        <v>200623</v>
      </c>
      <c r="O19">
        <v>6.31</v>
      </c>
      <c r="P19">
        <v>100</v>
      </c>
      <c r="Q19" t="s">
        <v>982</v>
      </c>
      <c r="R19" t="s">
        <v>982</v>
      </c>
      <c r="S19">
        <v>10700</v>
      </c>
      <c r="W19">
        <v>18722</v>
      </c>
      <c r="X19">
        <v>18718</v>
      </c>
      <c r="Y19">
        <v>1.75</v>
      </c>
      <c r="AA19">
        <v>42030</v>
      </c>
      <c r="AB19">
        <v>120</v>
      </c>
      <c r="AD19" t="s">
        <v>45</v>
      </c>
    </row>
    <row r="20" spans="2:38" ht="15" x14ac:dyDescent="0.25">
      <c r="B20" s="27" t="s">
        <v>72</v>
      </c>
      <c r="C20" s="25" t="s">
        <v>138</v>
      </c>
      <c r="D20" s="75">
        <v>42072</v>
      </c>
      <c r="E20" s="76">
        <v>42133</v>
      </c>
      <c r="F20" s="8">
        <v>2015</v>
      </c>
      <c r="G20" s="27" t="s">
        <v>809</v>
      </c>
      <c r="H20" s="9" t="s">
        <v>241</v>
      </c>
      <c r="I20" s="77" t="s">
        <v>810</v>
      </c>
      <c r="J20" s="78" t="s">
        <v>356</v>
      </c>
      <c r="K20" s="80">
        <v>5000</v>
      </c>
      <c r="L20" s="81">
        <v>115885</v>
      </c>
      <c r="M20">
        <v>115885</v>
      </c>
      <c r="N20">
        <v>92476</v>
      </c>
      <c r="O20">
        <v>30.83</v>
      </c>
      <c r="W20">
        <v>1500</v>
      </c>
      <c r="X20">
        <v>1467</v>
      </c>
      <c r="AE20">
        <v>1500</v>
      </c>
    </row>
    <row r="21" spans="2:38" ht="15" x14ac:dyDescent="0.25">
      <c r="B21" s="27" t="s">
        <v>65</v>
      </c>
      <c r="C21" s="25" t="s">
        <v>138</v>
      </c>
      <c r="D21" s="75">
        <v>42072</v>
      </c>
      <c r="E21" s="76">
        <v>42147</v>
      </c>
      <c r="F21" s="8">
        <v>2015</v>
      </c>
      <c r="G21" s="27" t="s">
        <v>811</v>
      </c>
      <c r="H21" s="9" t="s">
        <v>175</v>
      </c>
      <c r="I21" s="77" t="s">
        <v>778</v>
      </c>
      <c r="J21" s="78" t="s">
        <v>356</v>
      </c>
      <c r="K21" s="80">
        <v>100000</v>
      </c>
      <c r="L21" s="81">
        <v>295157</v>
      </c>
      <c r="M21">
        <v>295157</v>
      </c>
      <c r="N21" s="86">
        <v>291698</v>
      </c>
      <c r="O21">
        <v>2676</v>
      </c>
      <c r="AB21">
        <v>636</v>
      </c>
      <c r="AC21" t="s">
        <v>45</v>
      </c>
      <c r="AK21">
        <v>76125</v>
      </c>
      <c r="AL21">
        <v>63541</v>
      </c>
    </row>
    <row r="22" spans="2:38" ht="15" x14ac:dyDescent="0.25">
      <c r="B22" s="27" t="s">
        <v>103</v>
      </c>
      <c r="C22" s="25" t="s">
        <v>136</v>
      </c>
      <c r="D22" s="75">
        <v>42074</v>
      </c>
      <c r="E22" s="76">
        <v>42166</v>
      </c>
      <c r="F22" s="8">
        <v>2015</v>
      </c>
      <c r="G22" s="27" t="s">
        <v>3</v>
      </c>
      <c r="H22" s="9" t="s">
        <v>167</v>
      </c>
      <c r="I22" s="77" t="s">
        <v>812</v>
      </c>
      <c r="J22" s="78" t="s">
        <v>356</v>
      </c>
      <c r="K22" s="80">
        <v>5000</v>
      </c>
      <c r="L22" s="81">
        <v>193101</v>
      </c>
      <c r="M22">
        <v>193101</v>
      </c>
      <c r="N22">
        <v>168802</v>
      </c>
      <c r="O22">
        <v>33.76</v>
      </c>
      <c r="P22">
        <v>100</v>
      </c>
      <c r="R22" t="s">
        <v>983</v>
      </c>
      <c r="S22">
        <v>2500</v>
      </c>
      <c r="V22">
        <v>618</v>
      </c>
      <c r="X22">
        <v>14145</v>
      </c>
      <c r="Y22">
        <v>5.66</v>
      </c>
      <c r="AA22">
        <v>618</v>
      </c>
      <c r="AB22">
        <v>100</v>
      </c>
      <c r="AC22" t="s">
        <v>45</v>
      </c>
      <c r="AD22" t="s">
        <v>45</v>
      </c>
      <c r="AE22">
        <v>1000</v>
      </c>
    </row>
    <row r="23" spans="2:38" ht="15" x14ac:dyDescent="0.25">
      <c r="B23" s="27" t="s">
        <v>101</v>
      </c>
      <c r="C23" s="9" t="s">
        <v>136</v>
      </c>
      <c r="D23" s="75">
        <v>42086</v>
      </c>
      <c r="E23" s="76">
        <v>42147</v>
      </c>
      <c r="F23" s="8">
        <v>2015</v>
      </c>
      <c r="G23" s="27" t="s">
        <v>813</v>
      </c>
      <c r="H23" s="9" t="s">
        <v>149</v>
      </c>
      <c r="I23" s="77" t="s">
        <v>814</v>
      </c>
      <c r="J23" s="78" t="s">
        <v>356</v>
      </c>
      <c r="K23" s="80">
        <v>18450</v>
      </c>
      <c r="L23" s="81">
        <v>23651</v>
      </c>
      <c r="M23">
        <v>23651</v>
      </c>
      <c r="N23" s="86">
        <v>22765</v>
      </c>
      <c r="O23">
        <v>1.23</v>
      </c>
      <c r="S23" t="s">
        <v>976</v>
      </c>
      <c r="AB23">
        <v>126</v>
      </c>
    </row>
    <row r="24" spans="2:38" ht="15" x14ac:dyDescent="0.25">
      <c r="B24" s="27" t="s">
        <v>105</v>
      </c>
      <c r="C24" s="9" t="s">
        <v>136</v>
      </c>
      <c r="D24" s="75">
        <v>42082</v>
      </c>
      <c r="E24" s="76">
        <v>42174</v>
      </c>
      <c r="F24" s="8">
        <v>2015</v>
      </c>
      <c r="G24" s="27" t="s">
        <v>3</v>
      </c>
      <c r="H24" s="9" t="s">
        <v>167</v>
      </c>
      <c r="I24" s="77" t="s">
        <v>815</v>
      </c>
      <c r="J24" s="78" t="s">
        <v>356</v>
      </c>
      <c r="K24" s="80">
        <v>2700</v>
      </c>
      <c r="L24" s="81">
        <v>108305</v>
      </c>
      <c r="M24">
        <v>108305</v>
      </c>
      <c r="N24">
        <v>96932</v>
      </c>
      <c r="O24">
        <v>35.9</v>
      </c>
      <c r="P24">
        <v>100</v>
      </c>
      <c r="R24" t="s">
        <v>984</v>
      </c>
      <c r="S24">
        <v>8700</v>
      </c>
      <c r="V24">
        <v>690</v>
      </c>
      <c r="W24">
        <v>21950</v>
      </c>
      <c r="X24">
        <v>17167</v>
      </c>
      <c r="Y24">
        <v>1.97</v>
      </c>
      <c r="AA24">
        <v>2840</v>
      </c>
      <c r="AB24">
        <v>47</v>
      </c>
      <c r="AC24" t="s">
        <v>45</v>
      </c>
      <c r="AK24">
        <v>20894</v>
      </c>
      <c r="AL24">
        <v>20495</v>
      </c>
    </row>
    <row r="25" spans="2:38" ht="15" x14ac:dyDescent="0.25">
      <c r="B25" s="27" t="s">
        <v>782</v>
      </c>
      <c r="C25" s="9" t="s">
        <v>134</v>
      </c>
      <c r="D25" s="75">
        <v>42088</v>
      </c>
      <c r="E25" s="76">
        <v>42825</v>
      </c>
      <c r="F25" s="8">
        <v>2015</v>
      </c>
      <c r="G25" s="27" t="s">
        <v>816</v>
      </c>
      <c r="H25" s="9" t="s">
        <v>241</v>
      </c>
      <c r="I25" s="77" t="s">
        <v>817</v>
      </c>
      <c r="J25" s="78" t="s">
        <v>357</v>
      </c>
      <c r="K25" s="80">
        <v>14000</v>
      </c>
      <c r="L25" s="104">
        <v>5741776</v>
      </c>
    </row>
    <row r="26" spans="2:38" ht="15" x14ac:dyDescent="0.25">
      <c r="B26" s="27" t="s">
        <v>5</v>
      </c>
      <c r="C26" s="21" t="s">
        <v>134</v>
      </c>
      <c r="D26" s="75">
        <v>42096</v>
      </c>
      <c r="E26" s="76">
        <v>42185</v>
      </c>
      <c r="F26" s="8">
        <v>2015</v>
      </c>
      <c r="G26" s="27" t="s">
        <v>818</v>
      </c>
      <c r="H26" s="9" t="s">
        <v>241</v>
      </c>
      <c r="I26" s="77" t="s">
        <v>819</v>
      </c>
      <c r="J26" s="78" t="s">
        <v>356</v>
      </c>
      <c r="K26" s="80">
        <v>5000</v>
      </c>
      <c r="L26" s="81">
        <v>20284</v>
      </c>
      <c r="M26">
        <v>20284</v>
      </c>
      <c r="N26">
        <v>3970</v>
      </c>
      <c r="O26">
        <v>15.88</v>
      </c>
    </row>
    <row r="27" spans="2:38" ht="15" x14ac:dyDescent="0.25">
      <c r="B27" s="27" t="s">
        <v>783</v>
      </c>
      <c r="C27" s="9" t="s">
        <v>134</v>
      </c>
      <c r="D27" s="75">
        <v>42097</v>
      </c>
      <c r="E27" s="76">
        <v>42188</v>
      </c>
      <c r="F27" s="8">
        <v>2015</v>
      </c>
      <c r="G27" s="27" t="s">
        <v>818</v>
      </c>
      <c r="H27" s="9" t="s">
        <v>241</v>
      </c>
      <c r="I27" s="77" t="s">
        <v>820</v>
      </c>
      <c r="J27" s="78" t="s">
        <v>356</v>
      </c>
      <c r="K27" s="80">
        <v>6000</v>
      </c>
      <c r="L27" s="81">
        <v>147097</v>
      </c>
      <c r="M27">
        <v>147097</v>
      </c>
      <c r="N27">
        <v>116791</v>
      </c>
      <c r="O27">
        <v>5.45</v>
      </c>
      <c r="W27">
        <v>6000</v>
      </c>
      <c r="X27">
        <v>5140</v>
      </c>
    </row>
    <row r="28" spans="2:38" ht="15" x14ac:dyDescent="0.25">
      <c r="B28" s="27" t="s">
        <v>6</v>
      </c>
      <c r="C28" s="25" t="s">
        <v>138</v>
      </c>
      <c r="D28" s="75">
        <v>42099</v>
      </c>
      <c r="E28" s="76">
        <v>42190</v>
      </c>
      <c r="F28" s="8">
        <v>2015</v>
      </c>
      <c r="G28" s="27" t="s">
        <v>821</v>
      </c>
      <c r="H28" s="9" t="s">
        <v>175</v>
      </c>
      <c r="I28" s="77" t="s">
        <v>822</v>
      </c>
      <c r="J28" s="78" t="s">
        <v>356</v>
      </c>
      <c r="K28" s="80">
        <v>2200</v>
      </c>
      <c r="L28" s="81">
        <v>265358</v>
      </c>
      <c r="M28">
        <v>265358</v>
      </c>
      <c r="N28">
        <v>263567</v>
      </c>
      <c r="O28">
        <v>119.8</v>
      </c>
      <c r="Z28">
        <v>2958</v>
      </c>
      <c r="AB28">
        <v>635</v>
      </c>
      <c r="AC28" t="s">
        <v>45</v>
      </c>
      <c r="AK28">
        <v>87350</v>
      </c>
    </row>
    <row r="29" spans="2:38" ht="15" x14ac:dyDescent="0.25">
      <c r="B29" s="27" t="s">
        <v>104</v>
      </c>
      <c r="C29" s="25" t="s">
        <v>136</v>
      </c>
      <c r="D29" s="75">
        <v>42101</v>
      </c>
      <c r="E29" s="76">
        <v>42192</v>
      </c>
      <c r="F29" s="8">
        <v>2015</v>
      </c>
      <c r="G29" s="27" t="s">
        <v>3</v>
      </c>
      <c r="H29" s="9" t="s">
        <v>167</v>
      </c>
      <c r="I29" s="77" t="s">
        <v>823</v>
      </c>
      <c r="J29" s="78" t="s">
        <v>356</v>
      </c>
      <c r="K29" s="80">
        <v>1000</v>
      </c>
      <c r="L29" s="81">
        <v>78413</v>
      </c>
      <c r="M29">
        <v>78413</v>
      </c>
      <c r="N29">
        <v>63195</v>
      </c>
      <c r="O29">
        <v>4.49</v>
      </c>
      <c r="Q29">
        <v>2664</v>
      </c>
      <c r="R29" t="s">
        <v>985</v>
      </c>
      <c r="S29">
        <v>3639</v>
      </c>
      <c r="V29">
        <v>10030</v>
      </c>
      <c r="W29">
        <v>21264</v>
      </c>
      <c r="X29">
        <v>15811</v>
      </c>
      <c r="Y29">
        <v>1.58</v>
      </c>
      <c r="AA29">
        <v>10030</v>
      </c>
      <c r="AB29">
        <v>2000</v>
      </c>
      <c r="AK29">
        <v>583</v>
      </c>
      <c r="AL29">
        <v>385</v>
      </c>
    </row>
    <row r="30" spans="2:38" ht="15" x14ac:dyDescent="0.25">
      <c r="B30" s="27" t="s">
        <v>100</v>
      </c>
      <c r="C30" s="9" t="s">
        <v>138</v>
      </c>
      <c r="D30" s="75">
        <v>42098</v>
      </c>
      <c r="E30" s="76">
        <v>42192</v>
      </c>
      <c r="F30" s="8">
        <v>2015</v>
      </c>
      <c r="G30" s="27" t="s">
        <v>238</v>
      </c>
      <c r="H30" s="9" t="s">
        <v>167</v>
      </c>
      <c r="I30" s="77" t="s">
        <v>824</v>
      </c>
      <c r="J30" s="78" t="s">
        <v>356</v>
      </c>
      <c r="K30" s="80">
        <v>1745</v>
      </c>
      <c r="L30" s="81">
        <v>45488</v>
      </c>
      <c r="M30">
        <v>45488</v>
      </c>
      <c r="N30">
        <v>45551</v>
      </c>
      <c r="O30">
        <v>26.1</v>
      </c>
      <c r="Q30" t="s">
        <v>986</v>
      </c>
      <c r="R30" t="s">
        <v>986</v>
      </c>
      <c r="S30">
        <v>1745</v>
      </c>
      <c r="V30" t="s">
        <v>986</v>
      </c>
      <c r="W30">
        <v>8750</v>
      </c>
    </row>
    <row r="31" spans="2:38" ht="15" x14ac:dyDescent="0.25">
      <c r="B31" s="27" t="s">
        <v>13</v>
      </c>
      <c r="C31" s="9" t="s">
        <v>138</v>
      </c>
      <c r="D31" s="75">
        <v>42102</v>
      </c>
      <c r="E31" s="76">
        <v>42193</v>
      </c>
      <c r="F31" s="8">
        <v>2015</v>
      </c>
      <c r="G31" s="27" t="s">
        <v>811</v>
      </c>
      <c r="H31" s="9" t="s">
        <v>175</v>
      </c>
      <c r="I31" s="77" t="s">
        <v>825</v>
      </c>
      <c r="J31" s="78" t="s">
        <v>356</v>
      </c>
      <c r="K31" s="80">
        <v>50000</v>
      </c>
      <c r="L31" s="81">
        <v>180607</v>
      </c>
      <c r="M31">
        <v>180607</v>
      </c>
      <c r="N31">
        <v>168795</v>
      </c>
      <c r="O31">
        <v>3.38</v>
      </c>
      <c r="Z31">
        <v>52</v>
      </c>
      <c r="AA31">
        <v>24219</v>
      </c>
      <c r="AB31">
        <v>300</v>
      </c>
      <c r="AC31" t="s">
        <v>45</v>
      </c>
      <c r="AK31">
        <v>95648</v>
      </c>
      <c r="AL31">
        <v>89807</v>
      </c>
    </row>
    <row r="32" spans="2:38" ht="15" x14ac:dyDescent="0.25">
      <c r="B32" s="27" t="s">
        <v>137</v>
      </c>
      <c r="C32" s="9" t="s">
        <v>136</v>
      </c>
      <c r="D32" s="75">
        <v>42104</v>
      </c>
      <c r="E32" s="76">
        <v>42104</v>
      </c>
      <c r="F32" s="8">
        <v>2015</v>
      </c>
      <c r="G32" s="27" t="s">
        <v>3</v>
      </c>
      <c r="H32" s="9" t="s">
        <v>167</v>
      </c>
      <c r="I32" s="77" t="s">
        <v>826</v>
      </c>
      <c r="J32" s="78" t="s">
        <v>356</v>
      </c>
      <c r="K32" s="80">
        <v>6500</v>
      </c>
      <c r="L32" s="81">
        <v>275678</v>
      </c>
      <c r="M32">
        <v>275678</v>
      </c>
      <c r="N32">
        <v>268331</v>
      </c>
      <c r="O32">
        <v>41.28</v>
      </c>
      <c r="Q32" t="s">
        <v>989</v>
      </c>
      <c r="R32" t="s">
        <v>988</v>
      </c>
      <c r="S32">
        <v>5625</v>
      </c>
      <c r="V32" t="s">
        <v>988</v>
      </c>
      <c r="W32">
        <v>35741</v>
      </c>
      <c r="X32">
        <v>31678</v>
      </c>
      <c r="Y32">
        <v>3.21</v>
      </c>
      <c r="Z32" t="s">
        <v>987</v>
      </c>
      <c r="AA32">
        <f>1314*5</f>
        <v>6570</v>
      </c>
      <c r="AK32">
        <v>3667</v>
      </c>
      <c r="AL32">
        <v>1293</v>
      </c>
    </row>
    <row r="33" spans="2:40" ht="15" x14ac:dyDescent="0.25">
      <c r="B33" s="27" t="s">
        <v>126</v>
      </c>
      <c r="C33" s="9" t="s">
        <v>229</v>
      </c>
      <c r="D33" s="75">
        <v>42114</v>
      </c>
      <c r="E33" s="76">
        <v>42205</v>
      </c>
      <c r="F33" s="8">
        <v>2015</v>
      </c>
      <c r="G33" s="27" t="s">
        <v>827</v>
      </c>
      <c r="H33" s="9" t="s">
        <v>167</v>
      </c>
      <c r="I33" s="77" t="s">
        <v>828</v>
      </c>
      <c r="J33" s="78" t="s">
        <v>356</v>
      </c>
      <c r="K33" s="80">
        <v>4000</v>
      </c>
      <c r="L33" s="81">
        <v>252387</v>
      </c>
      <c r="M33">
        <v>252387</v>
      </c>
      <c r="N33">
        <v>251631</v>
      </c>
      <c r="O33">
        <v>62.25</v>
      </c>
      <c r="X33">
        <v>33710</v>
      </c>
      <c r="AK33">
        <v>79</v>
      </c>
    </row>
    <row r="34" spans="2:40" ht="15" x14ac:dyDescent="0.25">
      <c r="B34" s="27" t="s">
        <v>67</v>
      </c>
      <c r="C34" s="9" t="s">
        <v>138</v>
      </c>
      <c r="D34" s="75">
        <v>42114</v>
      </c>
      <c r="E34" s="76">
        <v>42175</v>
      </c>
      <c r="F34" s="8">
        <v>2015</v>
      </c>
      <c r="G34" s="27" t="s">
        <v>3</v>
      </c>
      <c r="H34" s="9" t="s">
        <v>167</v>
      </c>
      <c r="I34" s="77" t="s">
        <v>829</v>
      </c>
      <c r="J34" s="78" t="s">
        <v>356</v>
      </c>
      <c r="K34" s="80">
        <v>2000</v>
      </c>
      <c r="L34" s="81">
        <v>58081</v>
      </c>
      <c r="M34">
        <v>58081</v>
      </c>
      <c r="N34">
        <v>55397</v>
      </c>
      <c r="O34">
        <v>27.7</v>
      </c>
      <c r="R34" t="s">
        <v>990</v>
      </c>
      <c r="S34">
        <v>2000</v>
      </c>
      <c r="T34" t="s">
        <v>45</v>
      </c>
      <c r="V34">
        <v>1330</v>
      </c>
      <c r="W34">
        <v>1074</v>
      </c>
      <c r="AA34">
        <f>230*5</f>
        <v>1150</v>
      </c>
    </row>
    <row r="35" spans="2:40" ht="15" x14ac:dyDescent="0.25">
      <c r="B35" s="27" t="s">
        <v>78</v>
      </c>
      <c r="C35" s="25" t="s">
        <v>138</v>
      </c>
      <c r="D35" s="75">
        <v>42117</v>
      </c>
      <c r="E35" s="76">
        <v>42483</v>
      </c>
      <c r="F35" s="8">
        <v>2015</v>
      </c>
      <c r="G35" s="27" t="s">
        <v>830</v>
      </c>
      <c r="H35" s="9" t="s">
        <v>175</v>
      </c>
      <c r="I35" s="77" t="s">
        <v>831</v>
      </c>
      <c r="J35" s="78" t="s">
        <v>357</v>
      </c>
      <c r="K35" s="80">
        <v>72000</v>
      </c>
      <c r="L35" s="104">
        <v>2533016</v>
      </c>
    </row>
    <row r="36" spans="2:40" ht="15" x14ac:dyDescent="0.25">
      <c r="B36" s="27" t="s">
        <v>128</v>
      </c>
      <c r="C36" s="9" t="s">
        <v>138</v>
      </c>
      <c r="D36" s="75">
        <v>42117</v>
      </c>
      <c r="E36" s="76">
        <v>42178</v>
      </c>
      <c r="F36" s="8">
        <v>2015</v>
      </c>
      <c r="G36" s="27" t="s">
        <v>832</v>
      </c>
      <c r="H36" s="9" t="s">
        <v>175</v>
      </c>
      <c r="I36" s="77" t="s">
        <v>833</v>
      </c>
      <c r="J36" s="78" t="s">
        <v>356</v>
      </c>
      <c r="K36" s="80">
        <v>50000</v>
      </c>
      <c r="L36" s="81">
        <v>73049</v>
      </c>
      <c r="M36">
        <v>73049</v>
      </c>
      <c r="N36">
        <v>64737</v>
      </c>
      <c r="O36">
        <v>12.95</v>
      </c>
      <c r="R36">
        <v>100</v>
      </c>
      <c r="S36">
        <v>100</v>
      </c>
      <c r="V36">
        <v>100</v>
      </c>
      <c r="W36">
        <v>4500</v>
      </c>
      <c r="X36">
        <v>4122</v>
      </c>
      <c r="Y36">
        <v>41.22</v>
      </c>
      <c r="Z36">
        <v>317</v>
      </c>
      <c r="AA36">
        <v>1400</v>
      </c>
      <c r="AB36">
        <v>40</v>
      </c>
      <c r="AK36">
        <v>5000</v>
      </c>
      <c r="AL36">
        <v>3372</v>
      </c>
    </row>
    <row r="37" spans="2:40" ht="15" x14ac:dyDescent="0.25">
      <c r="B37" s="27" t="s">
        <v>113</v>
      </c>
      <c r="C37" s="25" t="s">
        <v>229</v>
      </c>
      <c r="D37" s="75">
        <v>42117</v>
      </c>
      <c r="E37" s="76">
        <v>42239</v>
      </c>
      <c r="F37" s="8">
        <v>2015</v>
      </c>
      <c r="G37" s="27" t="s">
        <v>834</v>
      </c>
      <c r="H37" s="9" t="s">
        <v>169</v>
      </c>
      <c r="I37" s="77" t="s">
        <v>835</v>
      </c>
      <c r="J37" s="78" t="s">
        <v>356</v>
      </c>
      <c r="K37" s="80">
        <v>2800</v>
      </c>
      <c r="L37" s="81">
        <v>176518</v>
      </c>
      <c r="M37">
        <v>176518</v>
      </c>
      <c r="N37">
        <v>153955</v>
      </c>
      <c r="O37">
        <v>54.98</v>
      </c>
      <c r="X37">
        <v>10254</v>
      </c>
    </row>
    <row r="38" spans="2:40" ht="15" x14ac:dyDescent="0.25">
      <c r="B38" s="27" t="s">
        <v>784</v>
      </c>
      <c r="C38" s="9" t="s">
        <v>229</v>
      </c>
      <c r="D38" s="75">
        <v>42118</v>
      </c>
      <c r="E38" s="76">
        <v>42179</v>
      </c>
      <c r="F38" s="8">
        <v>2015</v>
      </c>
      <c r="G38" s="27" t="s">
        <v>795</v>
      </c>
      <c r="H38" s="9" t="s">
        <v>175</v>
      </c>
      <c r="I38" s="77" t="s">
        <v>836</v>
      </c>
      <c r="J38" s="78" t="s">
        <v>356</v>
      </c>
      <c r="K38" s="80">
        <v>10000</v>
      </c>
      <c r="L38" s="81">
        <v>283304</v>
      </c>
    </row>
    <row r="39" spans="2:40" ht="15" x14ac:dyDescent="0.25">
      <c r="B39" s="27" t="s">
        <v>223</v>
      </c>
      <c r="C39" s="25" t="s">
        <v>138</v>
      </c>
      <c r="D39" s="83">
        <v>42119</v>
      </c>
      <c r="E39" s="73">
        <v>42210</v>
      </c>
      <c r="F39" s="8">
        <v>2015</v>
      </c>
      <c r="G39" s="27" t="s">
        <v>837</v>
      </c>
      <c r="H39" s="9" t="s">
        <v>241</v>
      </c>
      <c r="I39" s="59" t="s">
        <v>838</v>
      </c>
      <c r="J39" s="79" t="s">
        <v>356</v>
      </c>
      <c r="K39" s="35">
        <v>1109</v>
      </c>
      <c r="L39" s="105">
        <v>99788</v>
      </c>
      <c r="M39">
        <v>99788</v>
      </c>
      <c r="N39">
        <v>88005</v>
      </c>
      <c r="O39">
        <v>79.36</v>
      </c>
      <c r="Q39" t="s">
        <v>991</v>
      </c>
      <c r="R39">
        <v>1050</v>
      </c>
      <c r="S39">
        <v>1050</v>
      </c>
      <c r="W39">
        <v>7361</v>
      </c>
      <c r="X39">
        <v>6677</v>
      </c>
      <c r="Y39">
        <v>6.36</v>
      </c>
      <c r="AA39">
        <f>210*5</f>
        <v>1050</v>
      </c>
      <c r="AB39">
        <v>35</v>
      </c>
      <c r="AC39" t="s">
        <v>45</v>
      </c>
      <c r="AE39">
        <v>555</v>
      </c>
      <c r="AK39">
        <v>926</v>
      </c>
      <c r="AL39">
        <v>395</v>
      </c>
    </row>
    <row r="40" spans="2:40" ht="15" x14ac:dyDescent="0.25">
      <c r="B40" s="27" t="s">
        <v>91</v>
      </c>
      <c r="C40" s="9" t="s">
        <v>134</v>
      </c>
      <c r="D40" s="75">
        <v>42119</v>
      </c>
      <c r="E40" s="76">
        <v>42668</v>
      </c>
      <c r="F40" s="8">
        <v>2015</v>
      </c>
      <c r="G40" s="27" t="s">
        <v>11</v>
      </c>
      <c r="H40" s="9" t="s">
        <v>149</v>
      </c>
      <c r="I40" s="77" t="s">
        <v>839</v>
      </c>
      <c r="J40" s="78" t="s">
        <v>357</v>
      </c>
      <c r="K40" s="80">
        <v>75000</v>
      </c>
      <c r="L40" s="104">
        <v>33400000</v>
      </c>
      <c r="AN40">
        <v>2</v>
      </c>
    </row>
    <row r="41" spans="2:40" ht="15" x14ac:dyDescent="0.25">
      <c r="B41" s="27" t="s">
        <v>142</v>
      </c>
      <c r="C41" s="25" t="s">
        <v>136</v>
      </c>
      <c r="D41" s="75">
        <v>42121</v>
      </c>
      <c r="E41" s="76">
        <v>42212</v>
      </c>
      <c r="F41" s="8">
        <v>2015</v>
      </c>
      <c r="G41" s="27" t="s">
        <v>840</v>
      </c>
      <c r="H41" s="9" t="s">
        <v>241</v>
      </c>
      <c r="I41" s="77" t="s">
        <v>841</v>
      </c>
      <c r="J41" s="78" t="s">
        <v>356</v>
      </c>
      <c r="K41" s="80">
        <v>6000</v>
      </c>
      <c r="L41" s="81">
        <v>263228</v>
      </c>
      <c r="M41">
        <v>263228</v>
      </c>
      <c r="N41">
        <v>263228</v>
      </c>
      <c r="O41">
        <v>43.87</v>
      </c>
      <c r="Q41" t="s">
        <v>992</v>
      </c>
      <c r="R41">
        <v>6000</v>
      </c>
      <c r="S41">
        <v>6000</v>
      </c>
      <c r="T41" t="s">
        <v>45</v>
      </c>
      <c r="V41" t="s">
        <v>992</v>
      </c>
      <c r="Z41">
        <v>943</v>
      </c>
      <c r="AA41">
        <f>1200*5</f>
        <v>6000</v>
      </c>
    </row>
    <row r="42" spans="2:40" ht="15" x14ac:dyDescent="0.25">
      <c r="B42" s="27" t="s">
        <v>104</v>
      </c>
      <c r="C42" s="25" t="s">
        <v>136</v>
      </c>
      <c r="D42" s="84">
        <v>42122</v>
      </c>
      <c r="E42" s="76">
        <v>42213</v>
      </c>
      <c r="F42" s="8">
        <v>2015</v>
      </c>
      <c r="G42" s="27" t="s">
        <v>3</v>
      </c>
      <c r="H42" s="9" t="s">
        <v>167</v>
      </c>
      <c r="I42" s="77" t="s">
        <v>842</v>
      </c>
      <c r="J42" s="78" t="s">
        <v>356</v>
      </c>
      <c r="K42" s="80">
        <v>4400</v>
      </c>
      <c r="L42" s="104">
        <v>206023</v>
      </c>
      <c r="M42">
        <v>206023</v>
      </c>
      <c r="N42">
        <v>171969</v>
      </c>
      <c r="O42">
        <v>39.08</v>
      </c>
      <c r="Q42" t="s">
        <v>993</v>
      </c>
      <c r="R42">
        <v>4400</v>
      </c>
      <c r="S42">
        <v>8020</v>
      </c>
      <c r="V42" t="s">
        <v>994</v>
      </c>
      <c r="W42">
        <v>53581</v>
      </c>
      <c r="X42">
        <v>43207</v>
      </c>
      <c r="Y42">
        <v>5.39</v>
      </c>
      <c r="AA42">
        <f>3850+(1134*5)</f>
        <v>9520</v>
      </c>
      <c r="AB42" t="s">
        <v>976</v>
      </c>
      <c r="AD42" t="s">
        <v>45</v>
      </c>
      <c r="AK42">
        <v>576</v>
      </c>
      <c r="AL42">
        <v>507</v>
      </c>
    </row>
    <row r="43" spans="2:40" ht="15" x14ac:dyDescent="0.25">
      <c r="B43" s="27" t="s">
        <v>785</v>
      </c>
      <c r="C43" s="7" t="s">
        <v>138</v>
      </c>
      <c r="D43" s="83">
        <v>42122</v>
      </c>
      <c r="E43" s="73">
        <v>42213</v>
      </c>
      <c r="F43" s="8">
        <v>2015</v>
      </c>
      <c r="G43" s="27" t="s">
        <v>832</v>
      </c>
      <c r="H43" s="9" t="s">
        <v>175</v>
      </c>
      <c r="I43" s="77" t="s">
        <v>843</v>
      </c>
      <c r="J43" s="78" t="s">
        <v>356</v>
      </c>
      <c r="K43" s="35">
        <v>2000</v>
      </c>
      <c r="L43" s="105">
        <v>66180</v>
      </c>
      <c r="Q43" t="s">
        <v>995</v>
      </c>
      <c r="R43">
        <v>3600</v>
      </c>
      <c r="V43">
        <v>11736</v>
      </c>
      <c r="AA43">
        <v>11736</v>
      </c>
      <c r="AB43">
        <v>20</v>
      </c>
      <c r="AC43">
        <v>1111</v>
      </c>
      <c r="AE43">
        <v>828</v>
      </c>
    </row>
    <row r="44" spans="2:40" ht="15" x14ac:dyDescent="0.25">
      <c r="B44" s="27" t="s">
        <v>47</v>
      </c>
      <c r="C44" s="25" t="s">
        <v>138</v>
      </c>
      <c r="D44" s="83">
        <v>42125</v>
      </c>
      <c r="E44" s="73">
        <v>42165</v>
      </c>
      <c r="F44" s="8">
        <v>2015</v>
      </c>
      <c r="G44" s="27" t="s">
        <v>844</v>
      </c>
      <c r="H44" s="9" t="s">
        <v>240</v>
      </c>
      <c r="I44" s="77" t="s">
        <v>845</v>
      </c>
      <c r="J44" s="78" t="s">
        <v>356</v>
      </c>
      <c r="K44" s="35">
        <v>280000</v>
      </c>
      <c r="L44" s="105">
        <v>100432</v>
      </c>
      <c r="AB44">
        <v>250</v>
      </c>
      <c r="AD44" t="s">
        <v>45</v>
      </c>
    </row>
    <row r="45" spans="2:40" ht="15" x14ac:dyDescent="0.25">
      <c r="B45" s="27" t="s">
        <v>127</v>
      </c>
      <c r="C45" s="25" t="s">
        <v>136</v>
      </c>
      <c r="D45" s="83">
        <v>42126</v>
      </c>
      <c r="E45" s="73">
        <v>42187</v>
      </c>
      <c r="F45" s="8">
        <v>2015</v>
      </c>
      <c r="G45" s="27" t="s">
        <v>846</v>
      </c>
      <c r="H45" s="9" t="s">
        <v>241</v>
      </c>
      <c r="I45" s="59" t="s">
        <v>847</v>
      </c>
      <c r="J45" s="79" t="s">
        <v>356</v>
      </c>
      <c r="K45" s="35">
        <v>2500</v>
      </c>
      <c r="L45" s="105">
        <v>80529</v>
      </c>
      <c r="M45">
        <v>80529</v>
      </c>
      <c r="N45">
        <v>77536</v>
      </c>
      <c r="O45">
        <v>29.09</v>
      </c>
      <c r="Q45" t="s">
        <v>996</v>
      </c>
      <c r="R45">
        <v>3365</v>
      </c>
      <c r="S45">
        <v>3365</v>
      </c>
      <c r="V45" t="s">
        <v>996</v>
      </c>
      <c r="W45">
        <v>16637</v>
      </c>
      <c r="X45">
        <v>16762</v>
      </c>
      <c r="Y45">
        <v>4.9800000000000004</v>
      </c>
      <c r="AA45">
        <f>673*5</f>
        <v>3365</v>
      </c>
      <c r="AB45">
        <v>200</v>
      </c>
      <c r="AK45">
        <v>2773</v>
      </c>
      <c r="AL45">
        <v>6702</v>
      </c>
    </row>
    <row r="46" spans="2:40" ht="15" x14ac:dyDescent="0.25">
      <c r="B46" s="27" t="s">
        <v>67</v>
      </c>
      <c r="C46" s="25" t="s">
        <v>138</v>
      </c>
      <c r="D46" s="83">
        <v>42132</v>
      </c>
      <c r="E46" s="73">
        <v>42224</v>
      </c>
      <c r="F46" s="8">
        <v>2015</v>
      </c>
      <c r="G46" s="27" t="s">
        <v>848</v>
      </c>
      <c r="H46" s="9" t="s">
        <v>175</v>
      </c>
      <c r="I46" s="59" t="s">
        <v>849</v>
      </c>
      <c r="J46" s="79" t="s">
        <v>356</v>
      </c>
      <c r="K46" s="35">
        <v>7500</v>
      </c>
      <c r="L46" s="105">
        <v>244580</v>
      </c>
      <c r="Q46" t="s">
        <v>998</v>
      </c>
      <c r="R46">
        <v>40000</v>
      </c>
      <c r="S46">
        <v>50000</v>
      </c>
      <c r="T46" t="s">
        <v>45</v>
      </c>
      <c r="V46" t="s">
        <v>997</v>
      </c>
      <c r="W46" t="s">
        <v>976</v>
      </c>
      <c r="Z46">
        <v>1457</v>
      </c>
      <c r="AA46">
        <f>(6000*5)+(1481*5)</f>
        <v>37405</v>
      </c>
      <c r="AB46">
        <v>50</v>
      </c>
    </row>
    <row r="47" spans="2:40" ht="15" x14ac:dyDescent="0.25">
      <c r="B47" s="27" t="s">
        <v>14</v>
      </c>
      <c r="C47" s="25" t="s">
        <v>138</v>
      </c>
      <c r="D47" s="83">
        <v>42136</v>
      </c>
      <c r="E47" s="73">
        <v>42502</v>
      </c>
      <c r="F47" s="8">
        <v>2015</v>
      </c>
      <c r="G47" s="27" t="s">
        <v>830</v>
      </c>
      <c r="H47" s="9" t="s">
        <v>175</v>
      </c>
      <c r="I47" s="77" t="s">
        <v>850</v>
      </c>
      <c r="J47" s="79" t="s">
        <v>357</v>
      </c>
      <c r="K47" s="35">
        <v>14100</v>
      </c>
      <c r="L47" s="105">
        <v>1570943</v>
      </c>
    </row>
    <row r="48" spans="2:40" ht="15" x14ac:dyDescent="0.25">
      <c r="B48" s="27" t="s">
        <v>57</v>
      </c>
      <c r="C48" s="25" t="s">
        <v>138</v>
      </c>
      <c r="D48" s="83">
        <v>42136</v>
      </c>
      <c r="E48" s="73">
        <v>42412</v>
      </c>
      <c r="F48" s="8">
        <v>2015</v>
      </c>
      <c r="G48" s="27" t="s">
        <v>830</v>
      </c>
      <c r="H48" s="9" t="s">
        <v>175</v>
      </c>
      <c r="I48" s="59" t="s">
        <v>851</v>
      </c>
      <c r="J48" s="79" t="s">
        <v>357</v>
      </c>
      <c r="K48" s="35">
        <v>37400</v>
      </c>
      <c r="L48" s="105">
        <v>998467</v>
      </c>
    </row>
    <row r="49" spans="2:46" ht="15" x14ac:dyDescent="0.25">
      <c r="B49" s="27" t="s">
        <v>73</v>
      </c>
      <c r="C49" s="25" t="s">
        <v>229</v>
      </c>
      <c r="D49" s="83">
        <v>42137</v>
      </c>
      <c r="E49" s="73">
        <v>42229</v>
      </c>
      <c r="F49" s="8">
        <v>2015</v>
      </c>
      <c r="G49" s="7" t="s">
        <v>3</v>
      </c>
      <c r="H49" s="7" t="s">
        <v>167</v>
      </c>
      <c r="I49" s="59" t="s">
        <v>852</v>
      </c>
      <c r="J49" s="79" t="s">
        <v>356</v>
      </c>
      <c r="K49" s="35">
        <v>762</v>
      </c>
      <c r="L49" s="105">
        <v>81376</v>
      </c>
      <c r="M49">
        <v>81376</v>
      </c>
      <c r="N49">
        <v>81941</v>
      </c>
      <c r="O49">
        <v>107.53</v>
      </c>
      <c r="R49">
        <v>635</v>
      </c>
      <c r="S49">
        <v>635</v>
      </c>
      <c r="V49">
        <v>1776</v>
      </c>
      <c r="W49">
        <v>3213</v>
      </c>
      <c r="X49">
        <v>3225</v>
      </c>
      <c r="Y49">
        <v>5.08</v>
      </c>
      <c r="AA49">
        <v>1776</v>
      </c>
      <c r="AB49">
        <v>30</v>
      </c>
    </row>
    <row r="50" spans="2:46" ht="15" x14ac:dyDescent="0.25">
      <c r="B50" s="27" t="s">
        <v>72</v>
      </c>
      <c r="C50" s="25" t="s">
        <v>138</v>
      </c>
      <c r="D50" s="83">
        <v>42144</v>
      </c>
      <c r="E50" s="73">
        <v>42328</v>
      </c>
      <c r="F50" s="8">
        <v>2015</v>
      </c>
      <c r="G50" s="27" t="s">
        <v>662</v>
      </c>
      <c r="H50" s="9" t="s">
        <v>175</v>
      </c>
      <c r="I50" s="59" t="s">
        <v>853</v>
      </c>
      <c r="J50" s="79" t="s">
        <v>357</v>
      </c>
      <c r="K50" s="35">
        <v>20000</v>
      </c>
      <c r="L50" s="105">
        <v>1026583</v>
      </c>
    </row>
    <row r="51" spans="2:46" ht="15" x14ac:dyDescent="0.25">
      <c r="B51" s="90" t="s">
        <v>963</v>
      </c>
      <c r="C51" s="25" t="s">
        <v>229</v>
      </c>
      <c r="D51" s="99">
        <v>42143</v>
      </c>
      <c r="E51" s="91">
        <v>42235</v>
      </c>
      <c r="F51" s="8">
        <v>2015</v>
      </c>
      <c r="G51" s="92" t="s">
        <v>3</v>
      </c>
      <c r="H51" s="9" t="s">
        <v>167</v>
      </c>
      <c r="I51" s="93" t="s">
        <v>852</v>
      </c>
      <c r="J51" s="94" t="s">
        <v>356</v>
      </c>
      <c r="K51" s="97">
        <v>762</v>
      </c>
      <c r="L51" s="103">
        <v>81376</v>
      </c>
    </row>
    <row r="52" spans="2:46" ht="15" x14ac:dyDescent="0.25">
      <c r="B52" s="90" t="s">
        <v>82</v>
      </c>
      <c r="C52" s="25" t="s">
        <v>138</v>
      </c>
      <c r="D52" s="98">
        <v>42165</v>
      </c>
      <c r="E52" s="95">
        <v>42222</v>
      </c>
      <c r="F52" s="8">
        <v>2015</v>
      </c>
      <c r="G52" s="90" t="s">
        <v>965</v>
      </c>
      <c r="H52" s="9" t="s">
        <v>240</v>
      </c>
      <c r="I52" s="93" t="s">
        <v>808</v>
      </c>
      <c r="J52" s="94" t="s">
        <v>356</v>
      </c>
      <c r="K52" s="92">
        <v>75000</v>
      </c>
      <c r="L52" s="103">
        <v>200794</v>
      </c>
      <c r="M52">
        <v>200794</v>
      </c>
      <c r="N52">
        <v>200623</v>
      </c>
      <c r="O52">
        <v>6.31</v>
      </c>
      <c r="Q52">
        <v>15000</v>
      </c>
      <c r="R52">
        <v>25700</v>
      </c>
      <c r="S52">
        <v>25700</v>
      </c>
      <c r="V52">
        <v>42030</v>
      </c>
      <c r="W52">
        <v>18722</v>
      </c>
      <c r="X52">
        <v>18718</v>
      </c>
      <c r="AA52">
        <v>42030</v>
      </c>
      <c r="AB52">
        <v>90</v>
      </c>
    </row>
    <row r="53" spans="2:46" ht="15" x14ac:dyDescent="0.25">
      <c r="B53" s="90" t="s">
        <v>73</v>
      </c>
      <c r="C53" s="25" t="s">
        <v>229</v>
      </c>
      <c r="D53" s="98">
        <v>42165</v>
      </c>
      <c r="E53" s="91">
        <v>42257</v>
      </c>
      <c r="F53" s="8">
        <v>2015</v>
      </c>
      <c r="G53" s="92" t="s">
        <v>3</v>
      </c>
      <c r="H53" s="9" t="s">
        <v>167</v>
      </c>
      <c r="I53" s="93" t="s">
        <v>966</v>
      </c>
      <c r="J53" s="94" t="s">
        <v>356</v>
      </c>
      <c r="K53" s="97">
        <v>5000</v>
      </c>
      <c r="L53" s="103">
        <v>108115</v>
      </c>
    </row>
    <row r="54" spans="2:46" ht="15" x14ac:dyDescent="0.25">
      <c r="B54" s="90" t="s">
        <v>2</v>
      </c>
      <c r="C54" s="25" t="s">
        <v>229</v>
      </c>
      <c r="D54" s="99">
        <v>42143</v>
      </c>
      <c r="E54" s="91" t="s">
        <v>964</v>
      </c>
      <c r="F54" s="8">
        <v>2015</v>
      </c>
      <c r="G54" s="92" t="s">
        <v>662</v>
      </c>
      <c r="H54" s="9" t="s">
        <v>175</v>
      </c>
      <c r="I54" s="93" t="s">
        <v>967</v>
      </c>
      <c r="J54" s="94" t="s">
        <v>356</v>
      </c>
      <c r="K54" s="97" t="s">
        <v>964</v>
      </c>
    </row>
    <row r="55" spans="2:46" ht="15" x14ac:dyDescent="0.25">
      <c r="B55" s="90" t="s">
        <v>9</v>
      </c>
      <c r="C55" s="25" t="s">
        <v>136</v>
      </c>
      <c r="D55" s="98">
        <v>42184</v>
      </c>
      <c r="E55" s="91">
        <v>42239</v>
      </c>
      <c r="F55" s="8">
        <v>2015</v>
      </c>
      <c r="G55" s="92" t="s">
        <v>662</v>
      </c>
      <c r="H55" s="9" t="s">
        <v>175</v>
      </c>
      <c r="I55" s="93" t="s">
        <v>833</v>
      </c>
      <c r="J55" s="94" t="s">
        <v>356</v>
      </c>
      <c r="K55" s="97">
        <v>2000</v>
      </c>
      <c r="L55" s="103">
        <v>43330</v>
      </c>
      <c r="M55" s="86">
        <v>43330</v>
      </c>
      <c r="N55" s="86">
        <v>23046</v>
      </c>
      <c r="O55" s="86">
        <v>4.6100000000000003</v>
      </c>
      <c r="P55" s="86"/>
      <c r="Q55" s="86">
        <v>2000</v>
      </c>
      <c r="R55" s="86"/>
      <c r="S55" s="86">
        <v>2000</v>
      </c>
      <c r="W55" s="86">
        <v>4500</v>
      </c>
      <c r="X55" s="86">
        <v>1166</v>
      </c>
      <c r="Y55">
        <v>0.57999999999999996</v>
      </c>
      <c r="Z55">
        <v>317</v>
      </c>
      <c r="AB55">
        <v>40</v>
      </c>
      <c r="AK55" s="86">
        <v>3750</v>
      </c>
      <c r="AL55">
        <v>1577</v>
      </c>
      <c r="AT55" t="s">
        <v>970</v>
      </c>
    </row>
    <row r="56" spans="2:46" ht="15" x14ac:dyDescent="0.25">
      <c r="B56" s="90" t="s">
        <v>129</v>
      </c>
      <c r="C56" s="25" t="s">
        <v>138</v>
      </c>
      <c r="D56" s="98">
        <v>42188</v>
      </c>
      <c r="E56" s="91">
        <v>42250</v>
      </c>
      <c r="F56" s="8">
        <v>2015</v>
      </c>
      <c r="G56" s="92" t="s">
        <v>662</v>
      </c>
      <c r="H56" s="9" t="s">
        <v>175</v>
      </c>
      <c r="I56" s="93" t="s">
        <v>968</v>
      </c>
      <c r="J56" s="94" t="s">
        <v>356</v>
      </c>
      <c r="K56" s="97">
        <v>1500</v>
      </c>
      <c r="L56" s="103">
        <v>49222</v>
      </c>
      <c r="M56">
        <v>49222</v>
      </c>
      <c r="N56">
        <v>49222</v>
      </c>
      <c r="O56">
        <v>32.81</v>
      </c>
      <c r="W56">
        <v>21022</v>
      </c>
      <c r="AB56">
        <v>80</v>
      </c>
      <c r="AK56">
        <v>2119</v>
      </c>
    </row>
    <row r="57" spans="2:46" ht="15" x14ac:dyDescent="0.25">
      <c r="B57" s="90" t="s">
        <v>101</v>
      </c>
      <c r="C57" s="25" t="s">
        <v>136</v>
      </c>
      <c r="D57" s="98">
        <v>42191</v>
      </c>
      <c r="E57" s="91">
        <v>42283</v>
      </c>
      <c r="F57" s="8">
        <v>2015</v>
      </c>
      <c r="G57" s="92" t="s">
        <v>965</v>
      </c>
      <c r="H57" s="9" t="s">
        <v>240</v>
      </c>
      <c r="I57" s="96" t="s">
        <v>969</v>
      </c>
      <c r="J57" s="94" t="s">
        <v>356</v>
      </c>
      <c r="K57" s="97">
        <v>60000</v>
      </c>
      <c r="L57" s="103">
        <v>225368</v>
      </c>
      <c r="M57">
        <v>225368</v>
      </c>
      <c r="N57">
        <v>202892</v>
      </c>
      <c r="O57">
        <v>0.87</v>
      </c>
      <c r="Q57" t="s">
        <v>1000</v>
      </c>
      <c r="R57">
        <v>50000</v>
      </c>
      <c r="S57">
        <v>50000</v>
      </c>
      <c r="V57" t="s">
        <v>999</v>
      </c>
      <c r="W57">
        <v>46656</v>
      </c>
      <c r="X57">
        <v>67820</v>
      </c>
      <c r="Y57">
        <v>0.35</v>
      </c>
      <c r="AA57">
        <f>38953*5</f>
        <v>194765</v>
      </c>
      <c r="AB57">
        <v>84</v>
      </c>
      <c r="AD57" t="s">
        <v>45</v>
      </c>
      <c r="AK57">
        <v>12480</v>
      </c>
      <c r="AL57">
        <v>12207</v>
      </c>
    </row>
    <row r="58" spans="2:46" ht="15" x14ac:dyDescent="0.25">
      <c r="B58" s="90" t="s">
        <v>785</v>
      </c>
      <c r="C58" s="25" t="s">
        <v>138</v>
      </c>
      <c r="D58" s="98">
        <v>42193</v>
      </c>
      <c r="E58" s="91">
        <v>42277</v>
      </c>
      <c r="F58" s="8">
        <v>2015</v>
      </c>
      <c r="G58" s="92" t="s">
        <v>662</v>
      </c>
      <c r="H58" s="9" t="s">
        <v>175</v>
      </c>
      <c r="I58" s="93" t="s">
        <v>843</v>
      </c>
      <c r="J58" s="94" t="s">
        <v>356</v>
      </c>
      <c r="K58" s="97">
        <v>3800</v>
      </c>
      <c r="L58" s="103">
        <v>160629</v>
      </c>
      <c r="S58" s="86"/>
      <c r="X58" s="86">
        <f>SUM(X3:X57)</f>
        <v>471141</v>
      </c>
    </row>
  </sheetData>
  <mergeCells count="8">
    <mergeCell ref="AM1:AQ1"/>
    <mergeCell ref="AR1:AS1"/>
    <mergeCell ref="K1:P1"/>
    <mergeCell ref="Q1:S1"/>
    <mergeCell ref="T1:V1"/>
    <mergeCell ref="W1:Y1"/>
    <mergeCell ref="Z1:AI1"/>
    <mergeCell ref="AK1:AL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2012</vt:lpstr>
      <vt:lpstr>2013</vt:lpstr>
      <vt:lpstr>2014</vt:lpstr>
      <vt:lpstr>2015</vt:lpstr>
    </vt:vector>
  </TitlesOfParts>
  <Company>IFRC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lemlem.girmatsion</dc:creator>
  <cp:lastModifiedBy>Letizia COTTAFAVI</cp:lastModifiedBy>
  <cp:lastPrinted>2015-06-01T07:16:11Z</cp:lastPrinted>
  <dcterms:created xsi:type="dcterms:W3CDTF">2011-12-19T08:50:45Z</dcterms:created>
  <dcterms:modified xsi:type="dcterms:W3CDTF">2018-10-02T12:51:14Z</dcterms:modified>
</cp:coreProperties>
</file>